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tabRatio="730" activeTab="0"/>
  </bookViews>
  <sheets>
    <sheet name="P&amp;L" sheetId="1" r:id="rId1"/>
    <sheet name="BSheet" sheetId="2" r:id="rId2"/>
    <sheet name="Notes" sheetId="3" r:id="rId3"/>
  </sheets>
  <externalReferences>
    <externalReference r:id="rId6"/>
    <externalReference r:id="rId7"/>
  </externalReferences>
  <definedNames>
    <definedName name="GRP">'[1]GBS'!#REF!</definedName>
    <definedName name="NOTE2">#REF!</definedName>
    <definedName name="_xlnm.Print_Area" localSheetId="1">'BSheet'!$A$1:$G$63</definedName>
    <definedName name="_xlnm.Print_Area" localSheetId="2">'Notes'!$A$1:$J$197</definedName>
    <definedName name="_xlnm.Print_Area" localSheetId="0">'P&amp;L'!$A$1:$G$59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<sst xmlns="http://schemas.openxmlformats.org/spreadsheetml/2006/main" count="301" uniqueCount="240">
  <si>
    <t>CONSOLIDATED INCOME STATEMENT</t>
  </si>
  <si>
    <t>INDIVIDUAL QUARTER</t>
  </si>
  <si>
    <t>CURRENT</t>
  </si>
  <si>
    <t>YEAR</t>
  </si>
  <si>
    <t>QUARTER</t>
  </si>
  <si>
    <t>RM'000</t>
  </si>
  <si>
    <t>PRECEDING YEAR</t>
  </si>
  <si>
    <t>CORRESPONDING</t>
  </si>
  <si>
    <t>TO DATE</t>
  </si>
  <si>
    <t>PERIOD</t>
  </si>
  <si>
    <t>CUMULATIVE QUARTER</t>
  </si>
  <si>
    <t>1.</t>
  </si>
  <si>
    <t>Turnover</t>
  </si>
  <si>
    <t>(a)</t>
  </si>
  <si>
    <t>(b)</t>
  </si>
  <si>
    <t>Investment Income</t>
  </si>
  <si>
    <t>(c)</t>
  </si>
  <si>
    <t>2.</t>
  </si>
  <si>
    <t>Operating profit/(loss) before</t>
  </si>
  <si>
    <t>interest on borrowings,depreciation and</t>
  </si>
  <si>
    <t>amortisation, exceptional items, income tax,</t>
  </si>
  <si>
    <t>minority interests and extraordinary items</t>
  </si>
  <si>
    <t>(d)</t>
  </si>
  <si>
    <t>Exceptional items</t>
  </si>
  <si>
    <t>(e)</t>
  </si>
  <si>
    <t>Operating profit/(loss) after</t>
  </si>
  <si>
    <t>amortisation, exceptional items but</t>
  </si>
  <si>
    <t>before income tax, minority interests and</t>
  </si>
  <si>
    <t>extraordinary items</t>
  </si>
  <si>
    <t>(f)</t>
  </si>
  <si>
    <t>(g)</t>
  </si>
  <si>
    <t>Profit/(loss) before taxation, minority</t>
  </si>
  <si>
    <t>interests and extraordinary items</t>
  </si>
  <si>
    <t>(h)</t>
  </si>
  <si>
    <t>Taxation</t>
  </si>
  <si>
    <t xml:space="preserve">   (i) Profit/(loss) after taxation</t>
  </si>
  <si>
    <t xml:space="preserve">       before deducting minority interests</t>
  </si>
  <si>
    <t>(j)</t>
  </si>
  <si>
    <t>(i)</t>
  </si>
  <si>
    <t>Profit/(loss) after taxation</t>
  </si>
  <si>
    <t>attributable to members of the company</t>
  </si>
  <si>
    <t>CONSOLIDATED BALANCE SHEET</t>
  </si>
  <si>
    <t>AS AT</t>
  </si>
  <si>
    <t>END OF</t>
  </si>
  <si>
    <t>PRECEDING</t>
  </si>
  <si>
    <t>FINANCIAL</t>
  </si>
  <si>
    <t>YEAR END</t>
  </si>
  <si>
    <t>Fixed Assets</t>
  </si>
  <si>
    <t>Investment in Associated Companies</t>
  </si>
  <si>
    <t>Current Assets</t>
  </si>
  <si>
    <t>Stocks</t>
  </si>
  <si>
    <t>Trade Debtors</t>
  </si>
  <si>
    <t>Short Term Investments</t>
  </si>
  <si>
    <t>Current Liabilities</t>
  </si>
  <si>
    <t>Short Term Borrowings</t>
  </si>
  <si>
    <t>Trade Creditors</t>
  </si>
  <si>
    <t>Other Creditors</t>
  </si>
  <si>
    <t>Provision for Taxation</t>
  </si>
  <si>
    <t>Net Current Assets or Current Liabilities</t>
  </si>
  <si>
    <t>Shareholders' Funds</t>
  </si>
  <si>
    <t>Share Capital</t>
  </si>
  <si>
    <t>Reserves</t>
  </si>
  <si>
    <t>Share Premium</t>
  </si>
  <si>
    <t>Capital Reserve</t>
  </si>
  <si>
    <t>Retained Profit</t>
  </si>
  <si>
    <t>Others</t>
  </si>
  <si>
    <t>Minority Interest</t>
  </si>
  <si>
    <t>Long Term Borrowings</t>
  </si>
  <si>
    <t>Other Long Term Liabilities</t>
  </si>
  <si>
    <t>Development properties</t>
  </si>
  <si>
    <t>Other Debtors</t>
  </si>
  <si>
    <t>PARAMOUNT CORPORATION BERHAD</t>
  </si>
  <si>
    <t>Proposed Dividend</t>
  </si>
  <si>
    <t>(k)</t>
  </si>
  <si>
    <t>(ii)</t>
  </si>
  <si>
    <t>3.</t>
  </si>
  <si>
    <t>Earnings per share based on 2(j) above</t>
  </si>
  <si>
    <t>dividend, if any :</t>
  </si>
  <si>
    <t>4.</t>
  </si>
  <si>
    <t>Net tangible assets per share (RM)</t>
  </si>
  <si>
    <t>(l)</t>
  </si>
  <si>
    <t>Profit/(loss) after taxation and extraordinary</t>
  </si>
  <si>
    <t>5.</t>
  </si>
  <si>
    <t>Dividend per share (sen)</t>
  </si>
  <si>
    <t>Dividend Description</t>
  </si>
  <si>
    <t>(i)   Extraordinary items</t>
  </si>
  <si>
    <t>(ii)  Less : Minority Interest</t>
  </si>
  <si>
    <t xml:space="preserve">     members of the company</t>
  </si>
  <si>
    <t>(iii) Extraordinary items attributable to</t>
  </si>
  <si>
    <t>NOTES</t>
  </si>
  <si>
    <t>Current</t>
  </si>
  <si>
    <t>Deferred</t>
  </si>
  <si>
    <t>In respect of prior year</t>
  </si>
  <si>
    <t>6.</t>
  </si>
  <si>
    <t>7.</t>
  </si>
  <si>
    <t>8.</t>
  </si>
  <si>
    <t>9.</t>
  </si>
  <si>
    <t>10.</t>
  </si>
  <si>
    <t>11.</t>
  </si>
  <si>
    <t>12.</t>
  </si>
  <si>
    <t>As at</t>
  </si>
  <si>
    <t>Amount repayable within 12 months</t>
  </si>
  <si>
    <t>Unsecured</t>
  </si>
  <si>
    <t>Term Loan</t>
  </si>
  <si>
    <t>13.</t>
  </si>
  <si>
    <t>Commitments</t>
  </si>
  <si>
    <t>Capital expenditure</t>
  </si>
  <si>
    <t>- approved and contracted for</t>
  </si>
  <si>
    <t>- approved but not contracted for</t>
  </si>
  <si>
    <t>Leasing commitments</t>
  </si>
  <si>
    <t>- due within 12 months</t>
  </si>
  <si>
    <t>- due after 12 months</t>
  </si>
  <si>
    <t>Contingent Liabilities</t>
  </si>
  <si>
    <t>14.</t>
  </si>
  <si>
    <t>15.</t>
  </si>
  <si>
    <t>16.</t>
  </si>
  <si>
    <t>Analysis by Activity</t>
  </si>
  <si>
    <t>Assets</t>
  </si>
  <si>
    <t>Employed</t>
  </si>
  <si>
    <t>Plantation</t>
  </si>
  <si>
    <t>Construction</t>
  </si>
  <si>
    <t>Property investment</t>
  </si>
  <si>
    <t>Property development</t>
  </si>
  <si>
    <t>Education</t>
  </si>
  <si>
    <t>Analysis by Geographical Location</t>
  </si>
  <si>
    <t>Within Malaysia</t>
  </si>
  <si>
    <t>Outside Malaysia</t>
  </si>
  <si>
    <t>17.</t>
  </si>
  <si>
    <t>18.</t>
  </si>
  <si>
    <t>19.</t>
  </si>
  <si>
    <t>20.</t>
  </si>
  <si>
    <t>Not Applicable</t>
  </si>
  <si>
    <t>21.</t>
  </si>
  <si>
    <t>Fully diluted (based on ordinary shares after full</t>
  </si>
  <si>
    <t>exercise of ESOS - sen)</t>
  </si>
  <si>
    <t>ordinary shares in issue - sen)</t>
  </si>
  <si>
    <t>Interest on borrowings</t>
  </si>
  <si>
    <t>Depreciation and amortisation</t>
  </si>
  <si>
    <t xml:space="preserve">   (ii) minority interests</t>
  </si>
  <si>
    <t>Bank Overdraft</t>
  </si>
  <si>
    <t>Short-Term Borrowings</t>
  </si>
  <si>
    <t>Long-Term Borrowings</t>
  </si>
  <si>
    <t>Current portion of long-term loans</t>
  </si>
  <si>
    <t>Other Income including interest income</t>
  </si>
  <si>
    <t>Share in the results of associated companies</t>
  </si>
  <si>
    <t>items attributable to members of the company</t>
  </si>
  <si>
    <t>Non Current Development Properties</t>
  </si>
  <si>
    <t>Quoted/Unquoted Investments</t>
  </si>
  <si>
    <t xml:space="preserve">   Total investments at cost</t>
  </si>
  <si>
    <t xml:space="preserve">   Total Investments at carrying value/book value</t>
  </si>
  <si>
    <t xml:space="preserve">      (after provision for diminution in value)</t>
  </si>
  <si>
    <t xml:space="preserve">   Total investments at market value</t>
  </si>
  <si>
    <t xml:space="preserve">   Total purchases</t>
  </si>
  <si>
    <t xml:space="preserve">   Total disposals</t>
  </si>
  <si>
    <t xml:space="preserve">   Total gain on disposals</t>
  </si>
  <si>
    <t>There were no seasonality or cyclicality of operations.</t>
  </si>
  <si>
    <t>Cash and bank balances</t>
  </si>
  <si>
    <t>after deducting any provision for preference</t>
  </si>
  <si>
    <t>31/12/1999</t>
  </si>
  <si>
    <t>QUARTERLY REPORT</t>
  </si>
  <si>
    <t>AS AT END OF CURRENT QUARTER</t>
  </si>
  <si>
    <t>AS AT PRECEDING FINANCIAL</t>
  </si>
  <si>
    <t>The particulars of the purchases and disposals of quoted securities by all companies were as follows:</t>
  </si>
  <si>
    <t>Investment and Others</t>
  </si>
  <si>
    <t>Profit Before</t>
  </si>
  <si>
    <t>There was no extraordinary item.</t>
  </si>
  <si>
    <t>Total purchases and sales of quoted securities for the current financial year to date and the profit/(loss)</t>
  </si>
  <si>
    <t>arising therefrom.</t>
  </si>
  <si>
    <t>On 18 January 2000, the Company through its 80.56% subsidiary, PCM (HK) Limited, disposed of</t>
  </si>
  <si>
    <t>its entire 85% equity interest in Enping Micro Metallic Company Limited, a company incorporated</t>
  </si>
  <si>
    <t>were issued pursuant to the Company's Employee Share Option Scheme, thereby increasing the</t>
  </si>
  <si>
    <t>and other credit facilities granted to subsidiary companies</t>
  </si>
  <si>
    <t>Corporate guarantees extended to financial instituitions in support of banking</t>
  </si>
  <si>
    <t>Segment Reporting for the current financial year to date</t>
  </si>
  <si>
    <t>During the current financial year to date, the Group also disposed of its long term investment in some</t>
  </si>
  <si>
    <t>Associated Company</t>
  </si>
  <si>
    <t>in the People's Republic of China, to a third party for a total cash consideration of HKD1.8 million.</t>
  </si>
  <si>
    <t>gain of RM0.95 million.</t>
  </si>
  <si>
    <t>As this investment had previously been fully written down, the disposal realised an exceptional</t>
  </si>
  <si>
    <t>12</t>
  </si>
  <si>
    <t>There were no pre-acquisition profits for the current financial year to date.</t>
  </si>
  <si>
    <t>The same accounting policies and methods of computation were followed in the quarterly financial</t>
  </si>
  <si>
    <t>statement as compared with the most recent annual financial statement.</t>
  </si>
  <si>
    <t>The taxation charge for the current financial quarter included the following:</t>
  </si>
  <si>
    <t>Not applicable</t>
  </si>
  <si>
    <t>investment in some quoted securities.</t>
  </si>
  <si>
    <t>The amount of profits on sale of investments and/or properties for the current financial year to date</t>
  </si>
  <si>
    <t>were as follows:-</t>
  </si>
  <si>
    <t>Gain on disposal of quoted securities</t>
  </si>
  <si>
    <t>Gain on disposal of a subsidiary company</t>
  </si>
  <si>
    <t>issued and paid up share capital of the Company to RM99,957,949.</t>
  </si>
  <si>
    <t>Barring any unforeseen circumstances, the Board of Directors expects the Group's performance for</t>
  </si>
  <si>
    <t>31/12/2000</t>
  </si>
  <si>
    <t>Quarterly report on consolidated results for the financial quarter ended 31/12/2000.</t>
  </si>
  <si>
    <t>The figures have been audited.</t>
  </si>
  <si>
    <t>During the current financial year to 31 December 2000, 679,000 ordinary shares of RM1.00 each</t>
  </si>
  <si>
    <t>The group borrowings and debts securities as at 31 December 2000 were as follows:-</t>
  </si>
  <si>
    <t>31.12.2000</t>
  </si>
  <si>
    <t>The commitments and contingent liabilities as at 15 February 2001 were as follows:-</t>
  </si>
  <si>
    <t>As at 15 February 2001, there were no financial instruments with off balance sheet risk.</t>
  </si>
  <si>
    <t>As at 15 February 2001, there was no material litigation.</t>
  </si>
  <si>
    <t>Basic (based on weighted average 99,786,616</t>
  </si>
  <si>
    <t>Investments in quoted shares as at 31 December 2000 were as follows :</t>
  </si>
  <si>
    <t>quoted securities realising an exceptional gain of RM0.92 million.</t>
  </si>
  <si>
    <t>Due from Customers</t>
  </si>
  <si>
    <t>Due to Customers</t>
  </si>
  <si>
    <t>Dividend</t>
  </si>
  <si>
    <t xml:space="preserve">       purpose of determining shareholders' entitlement to the dividend.</t>
  </si>
  <si>
    <t>A depositor shall qualify for entitlement only in respect of :-</t>
  </si>
  <si>
    <t xml:space="preserve">       (in respect of shares which are exempted from mandatory deposit);</t>
  </si>
  <si>
    <t>(a)   a final dividend of 4.75% has been recommended.</t>
  </si>
  <si>
    <t>(b)   (i)     amount per share - 4.75 sen, less income tax at 28%.</t>
  </si>
  <si>
    <t xml:space="preserve">       (ii)    previous corresponding period - 4.5 sen, less income tax at 28%.</t>
  </si>
  <si>
    <t xml:space="preserve">       (iii)    total dividend for the current financial year - 4.75 sen, less income tax at 28%.</t>
  </si>
  <si>
    <t xml:space="preserve">               (1999 : 4.5 sen, less income tax at 28%).</t>
  </si>
  <si>
    <t xml:space="preserve">       in respect of ordinary transfers; and</t>
  </si>
  <si>
    <t xml:space="preserve">      to the rules of the Kuala Lumpur Stock Exchange.</t>
  </si>
  <si>
    <t>(c)  Shares bought on the Kuala Lumpur Stock Exchange on a cum entitlement basis according</t>
  </si>
  <si>
    <t>Comparative Figure</t>
  </si>
  <si>
    <t>The Group achieved a profit before tax of RM8.19 million for the current financial quarter compared to</t>
  </si>
  <si>
    <t>a profit before tax of RM8.38 million for the preceeding quarter.</t>
  </si>
  <si>
    <t>Property development sector, being a significant contributor to the group's earning, continue to benefit</t>
  </si>
  <si>
    <t>from the improved property market and low end-financing costs.  In addition, the construction sector</t>
  </si>
  <si>
    <t>secured additional external projects.</t>
  </si>
  <si>
    <t>The education sector maintained its student numbers despite the competitive market.</t>
  </si>
  <si>
    <t>attributable to the improved profit before tax of an associated company.</t>
  </si>
  <si>
    <t>22.</t>
  </si>
  <si>
    <t>Certain comparative figures have been reclassified to conform with the current financial year's</t>
  </si>
  <si>
    <t>presentation.</t>
  </si>
  <si>
    <t>the year 2001 to be comparable with that of the current financial year.</t>
  </si>
  <si>
    <t>Revenue</t>
  </si>
  <si>
    <t>Quarter</t>
  </si>
  <si>
    <t>The increase in earnings from the investment sector during the financial quarter under review was</t>
  </si>
  <si>
    <t>(c)   date payable - 18 June 2001; and</t>
  </si>
  <si>
    <t xml:space="preserve">(d)   The Register of Members of the Company will be closed at 5.00 p.m. on 28 May 2001 for the </t>
  </si>
  <si>
    <t>(a)   Shares deposited into the depositor's securities account before 12.30 p.m. on 24 May 2001</t>
  </si>
  <si>
    <t>(b)   Shares transferred into the depositor's securities account before 12.30 p.m. on 28 May 2001</t>
  </si>
  <si>
    <t>First And Final Dividend</t>
  </si>
  <si>
    <t>Previous</t>
  </si>
  <si>
    <t>The exceptional item for the current financial quarter comprised gains on disposal of long term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</si>
</sst>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0.0%"/>
    <numFmt numFmtId="177" formatCode="\(0%\)"/>
    <numFmt numFmtId="178" formatCode="\(0.00%\)"/>
    <numFmt numFmtId="179" formatCode="\-\(0.00%\)"/>
    <numFmt numFmtId="180" formatCode="#,##0.0"/>
    <numFmt numFmtId="181" formatCode="0.00%\ \(0.00%\)"/>
    <numFmt numFmtId="182" formatCode="#,##0.00;\(#,##0.00\)"/>
    <numFmt numFmtId="183" formatCode="\ \(0.00%\)"/>
    <numFmt numFmtId="184" formatCode="\(#,##0\)"/>
    <numFmt numFmtId="185" formatCode="\(#,##0.0\)"/>
    <numFmt numFmtId="186" formatCode="0."/>
    <numFmt numFmtId="187" formatCode="#,##0\ ;\(#,##0\)"/>
    <numFmt numFmtId="188" formatCode="0.0%\ ;\(0.0%\)"/>
    <numFmt numFmtId="189" formatCode="0.0\c\ ;\(0.00\c\)"/>
    <numFmt numFmtId="190" formatCode="&quot;$&quot;#.##\ ;\(&quot;$&quot;#.##\)"/>
    <numFmt numFmtId="191" formatCode="0.0%\ ;\ \(0.0%\)"/>
    <numFmt numFmtId="192" formatCode="\+00\ ;\ \-00"/>
    <numFmt numFmtId="193" formatCode="\+0\ ;\ \-0"/>
    <numFmt numFmtId="194" formatCode="0.00%\ ;\(0.00%\)"/>
    <numFmt numFmtId="195" formatCode="0.000%\ ;\(0.000%\)"/>
    <numFmt numFmtId="196" formatCode="0.000"/>
    <numFmt numFmtId="197" formatCode="mmmm\ d\,\ yyyy"/>
    <numFmt numFmtId="198" formatCode="#,##0.000000000_);\(#,##0.000000000\)"/>
    <numFmt numFmtId="199" formatCode="#,##0.000_);[Red]\(#,##0.000\)"/>
    <numFmt numFmtId="200" formatCode="#,##0.0_);[Red]\(#,##0.0\)"/>
    <numFmt numFmtId="201" formatCode="#,##0.0000_);[Red]\(#,##0.0000\)"/>
    <numFmt numFmtId="202" formatCode="#,##0.00000_);[Red]\(#,##0.00000\)"/>
  </numFmts>
  <fonts count="1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14"/>
      <name val="Arial Black"/>
      <family val="2"/>
    </font>
    <font>
      <sz val="10"/>
      <name val="MS Sans Serif"/>
      <family val="0"/>
    </font>
    <font>
      <sz val="10"/>
      <name val="Helv"/>
      <family val="0"/>
    </font>
    <font>
      <u val="single"/>
      <sz val="7.5"/>
      <color indexed="36"/>
      <name val="Courier"/>
      <family val="0"/>
    </font>
    <font>
      <b/>
      <u val="single"/>
      <sz val="12"/>
      <color indexed="12"/>
      <name val="Arial"/>
      <family val="2"/>
    </font>
    <font>
      <sz val="10"/>
      <name val="Courier"/>
      <family val="0"/>
    </font>
    <font>
      <b/>
      <sz val="10"/>
      <name val="Helv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7" fillId="0" borderId="0" applyFont="0" applyFill="0" applyBorder="0" applyAlignment="0" applyProtection="0"/>
    <xf numFmtId="40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37" fontId="10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7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37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39" fontId="1" fillId="0" borderId="0" xfId="0" applyNumberFormat="1" applyFont="1" applyAlignment="1">
      <alignment/>
    </xf>
    <xf numFmtId="0" fontId="1" fillId="0" borderId="1" xfId="0" applyFont="1" applyBorder="1" applyAlignment="1" quotePrefix="1">
      <alignment horizontal="center"/>
    </xf>
    <xf numFmtId="37" fontId="1" fillId="0" borderId="0" xfId="0" applyNumberFormat="1" applyFont="1" applyAlignment="1">
      <alignment horizontal="right"/>
    </xf>
    <xf numFmtId="37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37" fontId="0" fillId="0" borderId="0" xfId="0" applyNumberFormat="1" applyFont="1" applyAlignment="1">
      <alignment/>
    </xf>
    <xf numFmtId="37" fontId="0" fillId="0" borderId="1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39" fontId="0" fillId="0" borderId="0" xfId="0" applyNumberFormat="1" applyFont="1" applyAlignment="1">
      <alignment/>
    </xf>
    <xf numFmtId="0" fontId="0" fillId="0" borderId="1" xfId="0" applyFont="1" applyBorder="1" applyAlignment="1" quotePrefix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 quotePrefix="1">
      <alignment horizontal="center"/>
    </xf>
    <xf numFmtId="0" fontId="0" fillId="0" borderId="4" xfId="0" applyFont="1" applyBorder="1" applyAlignment="1" quotePrefix="1">
      <alignment horizontal="center"/>
    </xf>
    <xf numFmtId="0" fontId="0" fillId="0" borderId="3" xfId="0" applyFont="1" applyBorder="1" applyAlignment="1">
      <alignment/>
    </xf>
    <xf numFmtId="37" fontId="0" fillId="0" borderId="3" xfId="0" applyNumberFormat="1" applyFont="1" applyBorder="1" applyAlignment="1">
      <alignment horizontal="right"/>
    </xf>
    <xf numFmtId="37" fontId="0" fillId="0" borderId="4" xfId="0" applyNumberFormat="1" applyFont="1" applyBorder="1" applyAlignment="1">
      <alignment horizontal="right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3" xfId="0" applyFont="1" applyBorder="1" applyAlignment="1" quotePrefix="1">
      <alignment horizontal="left"/>
    </xf>
    <xf numFmtId="0" fontId="0" fillId="0" borderId="9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6" xfId="0" applyFont="1" applyBorder="1" applyAlignment="1" quotePrefix="1">
      <alignment horizontal="center"/>
    </xf>
    <xf numFmtId="0" fontId="0" fillId="0" borderId="7" xfId="0" applyFont="1" applyBorder="1" applyAlignment="1" quotePrefix="1">
      <alignment horizontal="left"/>
    </xf>
    <xf numFmtId="37" fontId="0" fillId="0" borderId="7" xfId="0" applyNumberFormat="1" applyFont="1" applyBorder="1" applyAlignment="1">
      <alignment horizontal="right"/>
    </xf>
    <xf numFmtId="0" fontId="0" fillId="0" borderId="9" xfId="0" applyFont="1" applyBorder="1" applyAlignment="1" quotePrefix="1">
      <alignment horizontal="left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 quotePrefix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 quotePrefix="1">
      <alignment horizontal="center"/>
    </xf>
    <xf numFmtId="0" fontId="0" fillId="0" borderId="12" xfId="0" applyFont="1" applyBorder="1" applyAlignment="1" quotePrefix="1">
      <alignment horizontal="left"/>
    </xf>
    <xf numFmtId="37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 quotePrefix="1">
      <alignment horizontal="left"/>
    </xf>
    <xf numFmtId="0" fontId="0" fillId="0" borderId="4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 quotePrefix="1">
      <alignment horizontal="left"/>
    </xf>
    <xf numFmtId="37" fontId="0" fillId="0" borderId="6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37" fontId="0" fillId="0" borderId="11" xfId="0" applyNumberFormat="1" applyFont="1" applyBorder="1" applyAlignment="1">
      <alignment horizontal="right"/>
    </xf>
    <xf numFmtId="37" fontId="1" fillId="0" borderId="11" xfId="0" applyNumberFormat="1" applyFont="1" applyBorder="1" applyAlignment="1">
      <alignment horizontal="right"/>
    </xf>
    <xf numFmtId="39" fontId="0" fillId="0" borderId="3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 quotePrefix="1">
      <alignment horizontal="center"/>
    </xf>
    <xf numFmtId="0" fontId="1" fillId="0" borderId="15" xfId="0" applyFont="1" applyFill="1" applyBorder="1" applyAlignment="1" quotePrefix="1">
      <alignment horizontal="center"/>
    </xf>
    <xf numFmtId="0" fontId="1" fillId="0" borderId="13" xfId="0" applyFont="1" applyFill="1" applyBorder="1" applyAlignment="1">
      <alignment/>
    </xf>
    <xf numFmtId="37" fontId="1" fillId="0" borderId="15" xfId="0" applyNumberFormat="1" applyFont="1" applyFill="1" applyBorder="1" applyAlignment="1">
      <alignment horizontal="right"/>
    </xf>
    <xf numFmtId="37" fontId="1" fillId="0" borderId="13" xfId="0" applyNumberFormat="1" applyFont="1" applyFill="1" applyBorder="1" applyAlignment="1">
      <alignment horizontal="right"/>
    </xf>
    <xf numFmtId="37" fontId="1" fillId="0" borderId="14" xfId="0" applyNumberFormat="1" applyFont="1" applyFill="1" applyBorder="1" applyAlignment="1">
      <alignment horizontal="right"/>
    </xf>
    <xf numFmtId="37" fontId="1" fillId="0" borderId="5" xfId="0" applyNumberFormat="1" applyFont="1" applyFill="1" applyBorder="1" applyAlignment="1">
      <alignment horizontal="right"/>
    </xf>
    <xf numFmtId="37" fontId="1" fillId="0" borderId="8" xfId="0" applyNumberFormat="1" applyFont="1" applyFill="1" applyBorder="1" applyAlignment="1">
      <alignment horizontal="right"/>
    </xf>
    <xf numFmtId="39" fontId="1" fillId="0" borderId="7" xfId="0" applyNumberFormat="1" applyFont="1" applyFill="1" applyBorder="1" applyAlignment="1">
      <alignment horizontal="right"/>
    </xf>
    <xf numFmtId="39" fontId="1" fillId="0" borderId="4" xfId="15" applyNumberFormat="1" applyFont="1" applyFill="1" applyBorder="1" applyAlignment="1">
      <alignment horizontal="right"/>
    </xf>
    <xf numFmtId="39" fontId="1" fillId="0" borderId="14" xfId="0" applyNumberFormat="1" applyFont="1" applyFill="1" applyBorder="1" applyAlignment="1">
      <alignment horizontal="right"/>
    </xf>
    <xf numFmtId="39" fontId="1" fillId="0" borderId="13" xfId="0" applyNumberFormat="1" applyFont="1" applyFill="1" applyBorder="1" applyAlignment="1">
      <alignment horizontal="right"/>
    </xf>
    <xf numFmtId="37" fontId="1" fillId="0" borderId="6" xfId="0" applyNumberFormat="1" applyFont="1" applyFill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0" fontId="4" fillId="0" borderId="0" xfId="0" applyFont="1" applyAlignment="1" quotePrefix="1">
      <alignment horizontal="center"/>
    </xf>
    <xf numFmtId="0" fontId="4" fillId="0" borderId="3" xfId="0" applyFont="1" applyBorder="1" applyAlignment="1" quotePrefix="1">
      <alignment horizontal="center"/>
    </xf>
    <xf numFmtId="37" fontId="1" fillId="0" borderId="9" xfId="0" applyNumberFormat="1" applyFont="1" applyFill="1" applyBorder="1" applyAlignment="1">
      <alignment horizontal="right"/>
    </xf>
    <xf numFmtId="37" fontId="0" fillId="0" borderId="1" xfId="0" applyNumberFormat="1" applyFont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38" fontId="4" fillId="0" borderId="0" xfId="0" applyNumberFormat="1" applyFont="1" applyAlignment="1" quotePrefix="1">
      <alignment horizontal="center"/>
    </xf>
    <xf numFmtId="39" fontId="0" fillId="0" borderId="12" xfId="0" applyNumberFormat="1" applyFont="1" applyBorder="1" applyAlignment="1" quotePrefix="1">
      <alignment horizontal="right"/>
    </xf>
    <xf numFmtId="37" fontId="3" fillId="0" borderId="9" xfId="0" applyNumberFormat="1" applyFont="1" applyBorder="1" applyAlignment="1">
      <alignment horizontal="center"/>
    </xf>
    <xf numFmtId="37" fontId="3" fillId="0" borderId="4" xfId="0" applyNumberFormat="1" applyFont="1" applyBorder="1" applyAlignment="1">
      <alignment horizontal="center"/>
    </xf>
    <xf numFmtId="39" fontId="1" fillId="0" borderId="10" xfId="0" applyNumberFormat="1" applyFont="1" applyFill="1" applyBorder="1" applyAlignment="1">
      <alignment horizontal="right"/>
    </xf>
    <xf numFmtId="39" fontId="1" fillId="0" borderId="11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37" fontId="1" fillId="0" borderId="10" xfId="0" applyNumberFormat="1" applyFont="1" applyBorder="1" applyAlignment="1">
      <alignment horizontal="left"/>
    </xf>
    <xf numFmtId="37" fontId="0" fillId="0" borderId="4" xfId="0" applyNumberFormat="1" applyFont="1" applyBorder="1" applyAlignment="1" quotePrefix="1">
      <alignment horizontal="right"/>
    </xf>
    <xf numFmtId="39" fontId="0" fillId="0" borderId="7" xfId="0" applyNumberFormat="1" applyFont="1" applyBorder="1" applyAlignment="1" quotePrefix="1">
      <alignment horizontal="right"/>
    </xf>
    <xf numFmtId="37" fontId="0" fillId="0" borderId="15" xfId="0" applyNumberFormat="1" applyFont="1" applyFill="1" applyBorder="1" applyAlignment="1">
      <alignment horizontal="right"/>
    </xf>
    <xf numFmtId="37" fontId="0" fillId="0" borderId="13" xfId="0" applyNumberFormat="1" applyFont="1" applyFill="1" applyBorder="1" applyAlignment="1">
      <alignment horizontal="right"/>
    </xf>
    <xf numFmtId="37" fontId="0" fillId="0" borderId="14" xfId="0" applyNumberFormat="1" applyFont="1" applyFill="1" applyBorder="1" applyAlignment="1">
      <alignment horizontal="right"/>
    </xf>
    <xf numFmtId="39" fontId="0" fillId="0" borderId="4" xfId="15" applyNumberFormat="1" applyFont="1" applyFill="1" applyBorder="1" applyAlignment="1">
      <alignment horizontal="right"/>
    </xf>
    <xf numFmtId="38" fontId="0" fillId="0" borderId="0" xfId="0" applyNumberFormat="1" applyFont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0" applyNumberFormat="1" applyFont="1" applyBorder="1" applyAlignment="1">
      <alignment/>
    </xf>
    <xf numFmtId="38" fontId="0" fillId="0" borderId="0" xfId="0" applyNumberFormat="1" applyFont="1" applyAlignment="1">
      <alignment horizontal="right"/>
    </xf>
    <xf numFmtId="38" fontId="0" fillId="0" borderId="1" xfId="0" applyNumberFormat="1" applyFont="1" applyBorder="1" applyAlignment="1">
      <alignment horizontal="right"/>
    </xf>
    <xf numFmtId="38" fontId="0" fillId="0" borderId="2" xfId="0" applyNumberFormat="1" applyFont="1" applyBorder="1" applyAlignment="1">
      <alignment horizontal="right"/>
    </xf>
    <xf numFmtId="167" fontId="0" fillId="0" borderId="0" xfId="15" applyNumberFormat="1" applyFont="1" applyAlignment="1">
      <alignment/>
    </xf>
    <xf numFmtId="0" fontId="0" fillId="0" borderId="8" xfId="0" applyFont="1" applyBorder="1" applyAlignment="1" quotePrefix="1">
      <alignment horizontal="left"/>
    </xf>
    <xf numFmtId="38" fontId="0" fillId="0" borderId="3" xfId="0" applyNumberFormat="1" applyFont="1" applyBorder="1" applyAlignment="1">
      <alignment/>
    </xf>
    <xf numFmtId="38" fontId="0" fillId="0" borderId="16" xfId="0" applyNumberFormat="1" applyFont="1" applyBorder="1" applyAlignment="1">
      <alignment/>
    </xf>
    <xf numFmtId="38" fontId="0" fillId="0" borderId="4" xfId="0" applyNumberFormat="1" applyFont="1" applyBorder="1" applyAlignment="1">
      <alignment/>
    </xf>
    <xf numFmtId="167" fontId="0" fillId="0" borderId="3" xfId="15" applyNumberFormat="1" applyFont="1" applyBorder="1" applyAlignment="1">
      <alignment/>
    </xf>
    <xf numFmtId="0" fontId="0" fillId="0" borderId="16" xfId="0" applyFont="1" applyBorder="1" applyAlignment="1">
      <alignment/>
    </xf>
    <xf numFmtId="167" fontId="0" fillId="0" borderId="16" xfId="15" applyNumberFormat="1" applyFont="1" applyBorder="1" applyAlignment="1">
      <alignment/>
    </xf>
    <xf numFmtId="0" fontId="0" fillId="0" borderId="0" xfId="0" applyFont="1" applyFill="1" applyAlignment="1">
      <alignment/>
    </xf>
    <xf numFmtId="38" fontId="0" fillId="0" borderId="0" xfId="0" applyNumberFormat="1" applyFont="1" applyFill="1" applyAlignment="1">
      <alignment/>
    </xf>
    <xf numFmtId="0" fontId="2" fillId="0" borderId="8" xfId="0" applyFont="1" applyBorder="1" applyAlignment="1">
      <alignment/>
    </xf>
    <xf numFmtId="0" fontId="0" fillId="0" borderId="11" xfId="0" applyFont="1" applyBorder="1" applyAlignment="1">
      <alignment/>
    </xf>
    <xf numFmtId="38" fontId="1" fillId="0" borderId="0" xfId="0" applyNumberFormat="1" applyFont="1" applyAlignment="1">
      <alignment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9" fontId="0" fillId="0" borderId="0" xfId="36" applyFont="1" applyAlignment="1">
      <alignment/>
    </xf>
    <xf numFmtId="0" fontId="0" fillId="0" borderId="0" xfId="0" applyFont="1" applyAlignment="1" quotePrefix="1">
      <alignment horizontal="right"/>
    </xf>
    <xf numFmtId="0" fontId="5" fillId="0" borderId="0" xfId="0" applyFont="1" applyAlignment="1">
      <alignment horizontal="right"/>
    </xf>
    <xf numFmtId="37" fontId="2" fillId="0" borderId="9" xfId="0" applyNumberFormat="1" applyFont="1" applyBorder="1" applyAlignment="1">
      <alignment horizontal="center" wrapText="1" shrinkToFit="1"/>
    </xf>
    <xf numFmtId="37" fontId="2" fillId="0" borderId="4" xfId="0" applyNumberFormat="1" applyFont="1" applyBorder="1" applyAlignment="1">
      <alignment horizontal="center" wrapText="1" shrinkToFit="1"/>
    </xf>
    <xf numFmtId="37" fontId="2" fillId="0" borderId="5" xfId="0" applyNumberFormat="1" applyFont="1" applyBorder="1" applyAlignment="1" quotePrefix="1">
      <alignment horizontal="center" wrapText="1" shrinkToFit="1"/>
    </xf>
    <xf numFmtId="37" fontId="2" fillId="0" borderId="7" xfId="0" applyNumberFormat="1" applyFont="1" applyBorder="1" applyAlignment="1" quotePrefix="1">
      <alignment horizontal="center" wrapText="1" shrinkToFi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7" fontId="3" fillId="0" borderId="5" xfId="0" applyNumberFormat="1" applyFont="1" applyBorder="1" applyAlignment="1">
      <alignment horizontal="center"/>
    </xf>
    <xf numFmtId="37" fontId="3" fillId="0" borderId="7" xfId="0" applyNumberFormat="1" applyFont="1" applyBorder="1" applyAlignment="1">
      <alignment horizontal="center"/>
    </xf>
  </cellXfs>
  <cellStyles count="23">
    <cellStyle name="Normal" xfId="0"/>
    <cellStyle name="Comma" xfId="15"/>
    <cellStyle name="Comma [0]" xfId="16"/>
    <cellStyle name="Comma [0]_PCB Group As at 31.12.2000" xfId="17"/>
    <cellStyle name="Comma_CADJ-4Q" xfId="18"/>
    <cellStyle name="Comma_GBS-QTR" xfId="19"/>
    <cellStyle name="Comma_GPL-QTR" xfId="20"/>
    <cellStyle name="Comma_GRP" xfId="21"/>
    <cellStyle name="Comma_GW-P&amp;L12" xfId="22"/>
    <cellStyle name="Comma_KLSE94" xfId="23"/>
    <cellStyle name="Comma_PCB Group As at 31.12.2000" xfId="24"/>
    <cellStyle name="Comma_PJGW" xfId="25"/>
    <cellStyle name="Comma_TLTGW" xfId="26"/>
    <cellStyle name="Currency" xfId="27"/>
    <cellStyle name="Currency [0]" xfId="28"/>
    <cellStyle name="Currency [0]_PCB Group As at 31.12.2000" xfId="29"/>
    <cellStyle name="Currency_PCB Group As at 31.12.2000" xfId="30"/>
    <cellStyle name="Followed Hyperlink" xfId="31"/>
    <cellStyle name="Hyperlink" xfId="32"/>
    <cellStyle name="Normal_GW-P&amp;L12" xfId="33"/>
    <cellStyle name="Normal_KLSE94" xfId="34"/>
    <cellStyle name="Normal_PCB Group As at 31.12.2000" xfId="35"/>
    <cellStyle name="Percen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BNT\DEPTS$\finance\PCB%20Group%20Consolidated%20Accounts\2000\PCB%20Group\PCB%20Group%20As%20at%2031.12.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finance\Board%20of%20Directors%20Meeting\Board%20of%20Directors%20Meeting%202000\4th%20Qtr%202000\KLSE\Notes%20to%20P&amp;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Balance Sheet"/>
      <sheetName val="Profit &amp; Loss"/>
      <sheetName val="Segment"/>
      <sheetName val="GBS"/>
      <sheetName val="GPL"/>
      <sheetName val="MASB"/>
      <sheetName val="GRP"/>
      <sheetName val="CADJ"/>
      <sheetName val="Equity"/>
      <sheetName val="TLTGW"/>
      <sheetName val="SEG1-REC"/>
      <sheetName val="SEG1-2000"/>
      <sheetName val="Minority"/>
      <sheetName val="NOTE1"/>
      <sheetName val="NOTE2"/>
      <sheetName val="NOTE3"/>
      <sheetName val="NOTE4"/>
      <sheetName val="NOTE5"/>
      <sheetName val="NOTE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.8515625" style="13" customWidth="1"/>
    <col min="2" max="2" width="4.140625" style="13" customWidth="1"/>
    <col min="3" max="3" width="40.57421875" style="13" customWidth="1"/>
    <col min="4" max="4" width="13.421875" style="13" bestFit="1" customWidth="1"/>
    <col min="5" max="5" width="16.28125" style="13" customWidth="1"/>
    <col min="6" max="6" width="14.140625" style="13" customWidth="1"/>
    <col min="7" max="7" width="16.00390625" style="13" customWidth="1"/>
    <col min="8" max="16384" width="9.140625" style="13" customWidth="1"/>
  </cols>
  <sheetData>
    <row r="1" ht="12.75">
      <c r="A1" s="3" t="s">
        <v>71</v>
      </c>
    </row>
    <row r="2" spans="1:7" ht="22.5">
      <c r="A2" s="16" t="s">
        <v>159</v>
      </c>
      <c r="G2" s="126"/>
    </row>
    <row r="3" ht="12.75">
      <c r="G3" s="125"/>
    </row>
    <row r="4" ht="12.75">
      <c r="A4" s="16" t="s">
        <v>193</v>
      </c>
    </row>
    <row r="5" ht="12.75">
      <c r="A5" s="16" t="s">
        <v>194</v>
      </c>
    </row>
    <row r="6" ht="12.75">
      <c r="B6" s="16"/>
    </row>
    <row r="7" ht="12.75">
      <c r="A7" s="13" t="s">
        <v>0</v>
      </c>
    </row>
    <row r="8" spans="1:7" ht="12.75">
      <c r="A8" s="28"/>
      <c r="B8" s="29"/>
      <c r="C8" s="30"/>
      <c r="D8" s="131" t="s">
        <v>1</v>
      </c>
      <c r="E8" s="132"/>
      <c r="F8" s="131" t="s">
        <v>10</v>
      </c>
      <c r="G8" s="132"/>
    </row>
    <row r="9" spans="1:7" s="12" customFormat="1" ht="12">
      <c r="A9" s="117"/>
      <c r="B9" s="31"/>
      <c r="C9" s="32"/>
      <c r="D9" s="66" t="s">
        <v>2</v>
      </c>
      <c r="E9" s="22" t="s">
        <v>6</v>
      </c>
      <c r="F9" s="66" t="s">
        <v>2</v>
      </c>
      <c r="G9" s="22" t="s">
        <v>6</v>
      </c>
    </row>
    <row r="10" spans="1:7" s="12" customFormat="1" ht="12">
      <c r="A10" s="117"/>
      <c r="B10" s="31"/>
      <c r="C10" s="32"/>
      <c r="D10" s="67" t="s">
        <v>3</v>
      </c>
      <c r="E10" s="22" t="s">
        <v>7</v>
      </c>
      <c r="F10" s="67" t="s">
        <v>3</v>
      </c>
      <c r="G10" s="22" t="s">
        <v>7</v>
      </c>
    </row>
    <row r="11" spans="1:7" s="12" customFormat="1" ht="12">
      <c r="A11" s="117"/>
      <c r="B11" s="31"/>
      <c r="C11" s="32"/>
      <c r="D11" s="67" t="s">
        <v>4</v>
      </c>
      <c r="E11" s="22" t="s">
        <v>4</v>
      </c>
      <c r="F11" s="67" t="s">
        <v>8</v>
      </c>
      <c r="G11" s="22" t="s">
        <v>9</v>
      </c>
    </row>
    <row r="12" spans="1:7" s="12" customFormat="1" ht="12">
      <c r="A12" s="117"/>
      <c r="B12" s="31"/>
      <c r="C12" s="32"/>
      <c r="D12" s="68" t="s">
        <v>192</v>
      </c>
      <c r="E12" s="23" t="s">
        <v>158</v>
      </c>
      <c r="F12" s="68" t="s">
        <v>192</v>
      </c>
      <c r="G12" s="23" t="s">
        <v>158</v>
      </c>
    </row>
    <row r="13" spans="1:7" s="12" customFormat="1" ht="12">
      <c r="A13" s="117"/>
      <c r="B13" s="31"/>
      <c r="C13" s="32"/>
      <c r="D13" s="68" t="s">
        <v>5</v>
      </c>
      <c r="E13" s="23" t="s">
        <v>5</v>
      </c>
      <c r="F13" s="68" t="s">
        <v>5</v>
      </c>
      <c r="G13" s="23" t="s">
        <v>5</v>
      </c>
    </row>
    <row r="14" spans="1:7" ht="3" customHeight="1">
      <c r="A14" s="37"/>
      <c r="B14" s="38"/>
      <c r="C14" s="39"/>
      <c r="D14" s="69"/>
      <c r="E14" s="24"/>
      <c r="F14" s="69"/>
      <c r="G14" s="24"/>
    </row>
    <row r="15" spans="1:7" ht="6" customHeight="1">
      <c r="A15" s="28"/>
      <c r="B15" s="29"/>
      <c r="C15" s="30"/>
      <c r="D15" s="70"/>
      <c r="E15" s="30"/>
      <c r="F15" s="70"/>
      <c r="G15" s="30"/>
    </row>
    <row r="16" spans="1:7" ht="15" customHeight="1">
      <c r="A16" s="43" t="s">
        <v>11</v>
      </c>
      <c r="B16" s="44" t="s">
        <v>13</v>
      </c>
      <c r="C16" s="39" t="s">
        <v>12</v>
      </c>
      <c r="D16" s="71">
        <v>34769</v>
      </c>
      <c r="E16" s="95">
        <v>29226</v>
      </c>
      <c r="F16" s="71">
        <v>134410</v>
      </c>
      <c r="G16" s="97">
        <v>142767</v>
      </c>
    </row>
    <row r="17" spans="1:7" ht="15" customHeight="1">
      <c r="A17" s="37"/>
      <c r="B17" s="21" t="s">
        <v>14</v>
      </c>
      <c r="C17" s="39" t="s">
        <v>15</v>
      </c>
      <c r="D17" s="71">
        <v>-386</v>
      </c>
      <c r="E17" s="95">
        <v>602</v>
      </c>
      <c r="F17" s="71">
        <v>-635</v>
      </c>
      <c r="G17" s="97">
        <v>4370</v>
      </c>
    </row>
    <row r="18" spans="1:7" ht="15" customHeight="1">
      <c r="A18" s="28"/>
      <c r="B18" s="40" t="s">
        <v>16</v>
      </c>
      <c r="C18" s="41" t="s">
        <v>143</v>
      </c>
      <c r="D18" s="71">
        <v>1420</v>
      </c>
      <c r="E18" s="95">
        <v>1168</v>
      </c>
      <c r="F18" s="71">
        <v>5464</v>
      </c>
      <c r="G18" s="97">
        <v>6764</v>
      </c>
    </row>
    <row r="19" spans="1:7" ht="15" customHeight="1">
      <c r="A19" s="45" t="s">
        <v>17</v>
      </c>
      <c r="B19" s="40" t="s">
        <v>13</v>
      </c>
      <c r="C19" s="30" t="s">
        <v>18</v>
      </c>
      <c r="D19" s="72"/>
      <c r="E19" s="98"/>
      <c r="F19" s="72"/>
      <c r="G19" s="98"/>
    </row>
    <row r="20" spans="1:7" ht="15" customHeight="1">
      <c r="A20" s="33"/>
      <c r="B20" s="34"/>
      <c r="C20" s="25" t="s">
        <v>19</v>
      </c>
      <c r="D20" s="73"/>
      <c r="E20" s="99"/>
      <c r="F20" s="73"/>
      <c r="G20" s="99"/>
    </row>
    <row r="21" spans="1:7" ht="15" customHeight="1">
      <c r="A21" s="33"/>
      <c r="B21" s="34"/>
      <c r="C21" s="25" t="s">
        <v>20</v>
      </c>
      <c r="D21" s="73"/>
      <c r="E21" s="99"/>
      <c r="F21" s="73"/>
      <c r="G21" s="99"/>
    </row>
    <row r="22" spans="1:7" ht="15" customHeight="1">
      <c r="A22" s="37"/>
      <c r="B22" s="38"/>
      <c r="C22" s="39" t="s">
        <v>21</v>
      </c>
      <c r="D22" s="71">
        <v>7606</v>
      </c>
      <c r="E22" s="95">
        <v>9738</v>
      </c>
      <c r="F22" s="71">
        <f>25824-F23-F24-F25</f>
        <v>32678</v>
      </c>
      <c r="G22" s="97">
        <v>31163</v>
      </c>
    </row>
    <row r="23" spans="1:7" ht="15" customHeight="1">
      <c r="A23" s="46"/>
      <c r="B23" s="47" t="s">
        <v>14</v>
      </c>
      <c r="C23" s="48" t="s">
        <v>136</v>
      </c>
      <c r="D23" s="71">
        <v>-308</v>
      </c>
      <c r="E23" s="95">
        <v>-575</v>
      </c>
      <c r="F23" s="71">
        <v>-1652</v>
      </c>
      <c r="G23" s="97">
        <v>-2729</v>
      </c>
    </row>
    <row r="24" spans="1:7" ht="15" customHeight="1">
      <c r="A24" s="46"/>
      <c r="B24" s="47" t="s">
        <v>16</v>
      </c>
      <c r="C24" s="48" t="s">
        <v>137</v>
      </c>
      <c r="D24" s="71">
        <v>-1540</v>
      </c>
      <c r="E24" s="95">
        <v>-1508</v>
      </c>
      <c r="F24" s="71">
        <v>-7072</v>
      </c>
      <c r="G24" s="97">
        <v>-9801</v>
      </c>
    </row>
    <row r="25" spans="1:7" ht="15" customHeight="1">
      <c r="A25" s="46"/>
      <c r="B25" s="47" t="s">
        <v>22</v>
      </c>
      <c r="C25" s="50" t="s">
        <v>23</v>
      </c>
      <c r="D25" s="71">
        <v>122</v>
      </c>
      <c r="E25" s="95">
        <v>14</v>
      </c>
      <c r="F25" s="71">
        <v>1870</v>
      </c>
      <c r="G25" s="97">
        <v>2227</v>
      </c>
    </row>
    <row r="26" spans="1:7" ht="15" customHeight="1">
      <c r="A26" s="28"/>
      <c r="B26" s="40" t="s">
        <v>24</v>
      </c>
      <c r="C26" s="41" t="s">
        <v>25</v>
      </c>
      <c r="D26" s="72">
        <f>SUM(D22:D25)</f>
        <v>5880</v>
      </c>
      <c r="E26" s="98">
        <f>SUM(E22:E25)</f>
        <v>7669</v>
      </c>
      <c r="F26" s="72">
        <f>SUM(F22:F25)</f>
        <v>25824</v>
      </c>
      <c r="G26" s="98">
        <f>SUM(G22:G25)</f>
        <v>20860</v>
      </c>
    </row>
    <row r="27" spans="1:7" ht="15" customHeight="1">
      <c r="A27" s="33"/>
      <c r="B27" s="34"/>
      <c r="C27" s="25" t="s">
        <v>19</v>
      </c>
      <c r="D27" s="73"/>
      <c r="E27" s="99"/>
      <c r="F27" s="73"/>
      <c r="G27" s="99"/>
    </row>
    <row r="28" spans="1:7" ht="15" customHeight="1">
      <c r="A28" s="33"/>
      <c r="B28" s="34"/>
      <c r="C28" s="36" t="s">
        <v>26</v>
      </c>
      <c r="D28" s="73"/>
      <c r="E28" s="99"/>
      <c r="F28" s="73"/>
      <c r="G28" s="99"/>
    </row>
    <row r="29" spans="1:7" ht="15" customHeight="1">
      <c r="A29" s="33"/>
      <c r="B29" s="34"/>
      <c r="C29" s="25" t="s">
        <v>27</v>
      </c>
      <c r="D29" s="73"/>
      <c r="E29" s="99"/>
      <c r="F29" s="73"/>
      <c r="G29" s="99"/>
    </row>
    <row r="30" spans="1:7" ht="15" customHeight="1">
      <c r="A30" s="37"/>
      <c r="B30" s="38"/>
      <c r="C30" s="39" t="s">
        <v>28</v>
      </c>
      <c r="D30" s="71"/>
      <c r="E30" s="97"/>
      <c r="F30" s="71"/>
      <c r="G30" s="97"/>
    </row>
    <row r="31" spans="1:7" ht="15" customHeight="1">
      <c r="A31" s="28"/>
      <c r="B31" s="40" t="s">
        <v>29</v>
      </c>
      <c r="C31" s="41" t="s">
        <v>144</v>
      </c>
      <c r="D31" s="71">
        <v>2308</v>
      </c>
      <c r="E31" s="95">
        <v>0</v>
      </c>
      <c r="F31" s="72">
        <v>4220</v>
      </c>
      <c r="G31" s="97">
        <v>-2040</v>
      </c>
    </row>
    <row r="32" spans="1:7" ht="15" customHeight="1">
      <c r="A32" s="28"/>
      <c r="B32" s="40" t="s">
        <v>30</v>
      </c>
      <c r="C32" s="30" t="s">
        <v>31</v>
      </c>
      <c r="D32" s="72">
        <f>SUM(D26:D31)</f>
        <v>8188</v>
      </c>
      <c r="E32" s="98">
        <f>SUM(E26:E31)</f>
        <v>7669</v>
      </c>
      <c r="F32" s="72">
        <f>SUM(F26:F31)</f>
        <v>30044</v>
      </c>
      <c r="G32" s="98">
        <f>SUM(G26:G31)</f>
        <v>18820</v>
      </c>
    </row>
    <row r="33" spans="1:7" ht="15" customHeight="1">
      <c r="A33" s="37"/>
      <c r="B33" s="38"/>
      <c r="C33" s="39" t="s">
        <v>32</v>
      </c>
      <c r="D33" s="71"/>
      <c r="E33" s="97"/>
      <c r="F33" s="71"/>
      <c r="G33" s="97"/>
    </row>
    <row r="34" spans="1:7" ht="15" customHeight="1">
      <c r="A34" s="46"/>
      <c r="B34" s="47" t="s">
        <v>33</v>
      </c>
      <c r="C34" s="50" t="s">
        <v>34</v>
      </c>
      <c r="D34" s="71">
        <v>-3523</v>
      </c>
      <c r="E34" s="95">
        <v>125</v>
      </c>
      <c r="F34" s="71">
        <v>-9845</v>
      </c>
      <c r="G34" s="97">
        <v>318</v>
      </c>
    </row>
    <row r="35" spans="1:7" ht="15" customHeight="1">
      <c r="A35" s="28"/>
      <c r="B35" s="40" t="s">
        <v>38</v>
      </c>
      <c r="C35" s="30" t="s">
        <v>35</v>
      </c>
      <c r="D35" s="72">
        <f>SUM(D32:D34)</f>
        <v>4665</v>
      </c>
      <c r="E35" s="98">
        <f>SUM(E32:E34)</f>
        <v>7794</v>
      </c>
      <c r="F35" s="72">
        <f>SUM(F32:F34)</f>
        <v>20199</v>
      </c>
      <c r="G35" s="98">
        <f>SUM(G32:G34)</f>
        <v>19138</v>
      </c>
    </row>
    <row r="36" spans="1:7" ht="15" customHeight="1">
      <c r="A36" s="37"/>
      <c r="B36" s="38"/>
      <c r="C36" s="39" t="s">
        <v>36</v>
      </c>
      <c r="D36" s="71"/>
      <c r="E36" s="97"/>
      <c r="F36" s="71"/>
      <c r="G36" s="97"/>
    </row>
    <row r="37" spans="1:7" ht="15" customHeight="1">
      <c r="A37" s="37"/>
      <c r="B37" s="38"/>
      <c r="C37" s="54" t="s">
        <v>138</v>
      </c>
      <c r="D37" s="71">
        <v>99</v>
      </c>
      <c r="E37" s="95">
        <v>-301</v>
      </c>
      <c r="F37" s="71">
        <v>-953</v>
      </c>
      <c r="G37" s="97">
        <v>-1304</v>
      </c>
    </row>
    <row r="38" spans="1:7" ht="15" customHeight="1">
      <c r="A38" s="28"/>
      <c r="B38" s="40" t="s">
        <v>37</v>
      </c>
      <c r="C38" s="41" t="s">
        <v>39</v>
      </c>
      <c r="D38" s="72"/>
      <c r="E38" s="98"/>
      <c r="F38" s="72"/>
      <c r="G38" s="98"/>
    </row>
    <row r="39" spans="1:7" ht="15" customHeight="1">
      <c r="A39" s="37"/>
      <c r="B39" s="38"/>
      <c r="C39" s="39" t="s">
        <v>40</v>
      </c>
      <c r="D39" s="71">
        <f>SUM(D35:D37)</f>
        <v>4764</v>
      </c>
      <c r="E39" s="97">
        <f>SUM(E35:E37)</f>
        <v>7493</v>
      </c>
      <c r="F39" s="71">
        <f>SUM(F35:F37)</f>
        <v>19246</v>
      </c>
      <c r="G39" s="97">
        <f>SUM(G35:G37)</f>
        <v>17834</v>
      </c>
    </row>
    <row r="40" spans="1:7" ht="15" customHeight="1">
      <c r="A40" s="28"/>
      <c r="B40" s="53" t="s">
        <v>73</v>
      </c>
      <c r="C40" s="30"/>
      <c r="D40" s="72"/>
      <c r="E40" s="98"/>
      <c r="F40" s="72"/>
      <c r="G40" s="98"/>
    </row>
    <row r="41" spans="1:7" ht="15" customHeight="1">
      <c r="A41" s="37"/>
      <c r="B41" s="44"/>
      <c r="C41" s="54" t="s">
        <v>85</v>
      </c>
      <c r="D41" s="71">
        <v>0</v>
      </c>
      <c r="E41" s="95">
        <v>0</v>
      </c>
      <c r="F41" s="71">
        <v>0</v>
      </c>
      <c r="G41" s="97">
        <v>0</v>
      </c>
    </row>
    <row r="42" spans="1:7" ht="15" customHeight="1">
      <c r="A42" s="37"/>
      <c r="B42" s="21"/>
      <c r="C42" s="54" t="s">
        <v>86</v>
      </c>
      <c r="D42" s="71">
        <v>0</v>
      </c>
      <c r="E42" s="95">
        <v>0</v>
      </c>
      <c r="F42" s="71">
        <v>0</v>
      </c>
      <c r="G42" s="97">
        <v>0</v>
      </c>
    </row>
    <row r="43" spans="1:7" ht="15" customHeight="1">
      <c r="A43" s="33"/>
      <c r="B43" s="35"/>
      <c r="C43" s="36" t="s">
        <v>88</v>
      </c>
      <c r="D43" s="73"/>
      <c r="E43" s="99"/>
      <c r="F43" s="73"/>
      <c r="G43" s="99"/>
    </row>
    <row r="44" spans="1:7" ht="15" customHeight="1">
      <c r="A44" s="37"/>
      <c r="B44" s="21"/>
      <c r="C44" s="54" t="s">
        <v>87</v>
      </c>
      <c r="D44" s="71">
        <v>0</v>
      </c>
      <c r="E44" s="97">
        <v>0</v>
      </c>
      <c r="F44" s="71">
        <f>SUM(F41:F42)</f>
        <v>0</v>
      </c>
      <c r="G44" s="97">
        <f>SUM(G41:G42)</f>
        <v>0</v>
      </c>
    </row>
    <row r="45" spans="1:7" ht="15" customHeight="1">
      <c r="A45" s="33"/>
      <c r="B45" s="35" t="s">
        <v>80</v>
      </c>
      <c r="C45" s="36" t="s">
        <v>81</v>
      </c>
      <c r="D45" s="73">
        <f>+D39+D44</f>
        <v>4764</v>
      </c>
      <c r="E45" s="99">
        <f>+E39+E44</f>
        <v>7493</v>
      </c>
      <c r="F45" s="73">
        <f>+F39+F44</f>
        <v>19246</v>
      </c>
      <c r="G45" s="99">
        <f>+G39+G44</f>
        <v>17834</v>
      </c>
    </row>
    <row r="46" spans="1:7" ht="15" customHeight="1">
      <c r="A46" s="33"/>
      <c r="B46" s="35"/>
      <c r="C46" s="36" t="s">
        <v>145</v>
      </c>
      <c r="D46" s="73"/>
      <c r="E46" s="99"/>
      <c r="F46" s="73"/>
      <c r="G46" s="99"/>
    </row>
    <row r="47" spans="1:7" ht="15" customHeight="1">
      <c r="A47" s="45" t="s">
        <v>75</v>
      </c>
      <c r="B47" s="40" t="s">
        <v>13</v>
      </c>
      <c r="C47" s="56" t="s">
        <v>76</v>
      </c>
      <c r="D47" s="74"/>
      <c r="E47" s="59"/>
      <c r="F47" s="80"/>
      <c r="G47" s="42"/>
    </row>
    <row r="48" spans="1:7" ht="15" customHeight="1">
      <c r="A48" s="33"/>
      <c r="B48" s="35"/>
      <c r="C48" s="36" t="s">
        <v>157</v>
      </c>
      <c r="D48" s="75"/>
      <c r="E48" s="60"/>
      <c r="F48" s="81"/>
      <c r="G48" s="26"/>
    </row>
    <row r="49" spans="1:7" ht="15" customHeight="1">
      <c r="A49" s="33"/>
      <c r="B49" s="35"/>
      <c r="C49" s="52" t="s">
        <v>77</v>
      </c>
      <c r="D49" s="84"/>
      <c r="E49" s="85"/>
      <c r="F49" s="86"/>
      <c r="G49" s="27"/>
    </row>
    <row r="50" spans="1:7" ht="15" customHeight="1">
      <c r="A50" s="28"/>
      <c r="B50" s="40" t="s">
        <v>38</v>
      </c>
      <c r="C50" s="41" t="s">
        <v>201</v>
      </c>
      <c r="D50" s="76"/>
      <c r="E50" s="96"/>
      <c r="F50" s="76"/>
      <c r="G50" s="96"/>
    </row>
    <row r="51" spans="1:7" ht="15" customHeight="1">
      <c r="A51" s="37"/>
      <c r="B51" s="21"/>
      <c r="C51" s="55" t="s">
        <v>135</v>
      </c>
      <c r="D51" s="77">
        <f>+$D$39/99787*100</f>
        <v>4.774168979927245</v>
      </c>
      <c r="E51" s="100">
        <v>7.61</v>
      </c>
      <c r="F51" s="77">
        <f>+$F$39/99787*100</f>
        <v>19.287081483559984</v>
      </c>
      <c r="G51" s="100">
        <v>18.1</v>
      </c>
    </row>
    <row r="52" spans="1:7" ht="15" customHeight="1">
      <c r="A52" s="33"/>
      <c r="B52" s="51" t="s">
        <v>74</v>
      </c>
      <c r="C52" s="36" t="s">
        <v>133</v>
      </c>
      <c r="D52" s="78"/>
      <c r="E52" s="64"/>
      <c r="F52" s="78"/>
      <c r="G52" s="64"/>
    </row>
    <row r="53" spans="1:7" ht="15" customHeight="1">
      <c r="A53" s="37"/>
      <c r="B53" s="21"/>
      <c r="C53" s="54" t="s">
        <v>134</v>
      </c>
      <c r="D53" s="77">
        <f>(+$D$39)/(103528)*100</f>
        <v>4.601653658913531</v>
      </c>
      <c r="E53" s="100">
        <v>7.29</v>
      </c>
      <c r="F53" s="77">
        <f>$F$39/(103528)*100</f>
        <v>18.59013986554362</v>
      </c>
      <c r="G53" s="100">
        <v>17.39</v>
      </c>
    </row>
    <row r="54" spans="1:7" ht="15" customHeight="1">
      <c r="A54" s="58" t="s">
        <v>78</v>
      </c>
      <c r="B54" s="61" t="s">
        <v>13</v>
      </c>
      <c r="C54" s="57" t="s">
        <v>83</v>
      </c>
      <c r="D54" s="79">
        <v>4.75</v>
      </c>
      <c r="E54" s="96">
        <v>4.5</v>
      </c>
      <c r="F54" s="79">
        <v>4.75</v>
      </c>
      <c r="G54" s="96">
        <v>4.5</v>
      </c>
    </row>
    <row r="55" spans="1:7" ht="15" customHeight="1">
      <c r="A55" s="37"/>
      <c r="B55" s="44" t="s">
        <v>14</v>
      </c>
      <c r="C55" s="54" t="s">
        <v>84</v>
      </c>
      <c r="D55" s="94" t="s">
        <v>237</v>
      </c>
      <c r="E55" s="62"/>
      <c r="F55" s="63"/>
      <c r="G55" s="49"/>
    </row>
    <row r="56" spans="1:7" ht="12.75">
      <c r="A56" s="46"/>
      <c r="B56" s="118"/>
      <c r="C56" s="118"/>
      <c r="D56" s="63"/>
      <c r="E56" s="62"/>
      <c r="F56" s="62"/>
      <c r="G56" s="49"/>
    </row>
    <row r="57" spans="1:7" ht="12.75" customHeight="1">
      <c r="A57" s="28"/>
      <c r="B57" s="29"/>
      <c r="C57" s="30"/>
      <c r="D57" s="133" t="s">
        <v>160</v>
      </c>
      <c r="E57" s="134"/>
      <c r="F57" s="129" t="s">
        <v>161</v>
      </c>
      <c r="G57" s="130"/>
    </row>
    <row r="58" spans="1:7" ht="12.75">
      <c r="A58" s="37"/>
      <c r="B58" s="38"/>
      <c r="C58" s="39"/>
      <c r="D58" s="89"/>
      <c r="E58" s="90"/>
      <c r="F58" s="127" t="s">
        <v>46</v>
      </c>
      <c r="G58" s="128"/>
    </row>
    <row r="59" spans="1:7" ht="12.75">
      <c r="A59" s="58" t="s">
        <v>82</v>
      </c>
      <c r="B59" s="47"/>
      <c r="C59" s="57" t="s">
        <v>79</v>
      </c>
      <c r="D59" s="91"/>
      <c r="E59" s="92">
        <f>+BSheet!E61</f>
        <v>2.4827627603593507</v>
      </c>
      <c r="F59" s="91"/>
      <c r="G59" s="88">
        <v>2.33</v>
      </c>
    </row>
    <row r="60" spans="4:7" ht="12.75">
      <c r="D60" s="10"/>
      <c r="E60" s="11"/>
      <c r="F60" s="11"/>
      <c r="G60" s="11"/>
    </row>
    <row r="61" spans="4:7" ht="12.75">
      <c r="D61" s="10"/>
      <c r="E61" s="11"/>
      <c r="F61" s="11"/>
      <c r="G61" s="11"/>
    </row>
    <row r="62" spans="1:7" ht="12.75">
      <c r="A62" s="16"/>
      <c r="D62" s="10"/>
      <c r="E62" s="11"/>
      <c r="F62" s="11"/>
      <c r="G62" s="11"/>
    </row>
    <row r="63" spans="4:7" ht="12.75">
      <c r="D63" s="10"/>
      <c r="E63" s="11"/>
      <c r="F63" s="11"/>
      <c r="G63" s="11"/>
    </row>
    <row r="64" spans="4:7" ht="12.75">
      <c r="D64" s="10"/>
      <c r="E64" s="11"/>
      <c r="F64" s="11"/>
      <c r="G64" s="11"/>
    </row>
    <row r="65" spans="4:7" ht="12.75">
      <c r="D65" s="10"/>
      <c r="E65" s="11"/>
      <c r="F65" s="11"/>
      <c r="G65" s="11"/>
    </row>
    <row r="66" spans="4:7" ht="12.75">
      <c r="D66" s="10"/>
      <c r="E66" s="11"/>
      <c r="F66" s="11"/>
      <c r="G66" s="11"/>
    </row>
    <row r="67" spans="4:7" ht="12.75">
      <c r="D67" s="10"/>
      <c r="E67" s="11"/>
      <c r="F67" s="11"/>
      <c r="G67" s="11"/>
    </row>
    <row r="68" spans="4:7" ht="12.75">
      <c r="D68" s="10"/>
      <c r="E68" s="11"/>
      <c r="F68" s="11"/>
      <c r="G68" s="11"/>
    </row>
    <row r="69" spans="4:7" ht="12.75">
      <c r="D69" s="10"/>
      <c r="E69" s="11"/>
      <c r="F69" s="11"/>
      <c r="G69" s="11"/>
    </row>
    <row r="70" spans="4:7" ht="12.75">
      <c r="D70" s="10"/>
      <c r="E70" s="11"/>
      <c r="F70" s="11"/>
      <c r="G70" s="11"/>
    </row>
    <row r="71" spans="4:7" ht="12.75">
      <c r="D71" s="11"/>
      <c r="E71" s="11"/>
      <c r="F71" s="11"/>
      <c r="G71" s="11"/>
    </row>
    <row r="72" spans="4:7" ht="12.75">
      <c r="D72" s="11"/>
      <c r="E72" s="11"/>
      <c r="F72" s="11"/>
      <c r="G72" s="11"/>
    </row>
    <row r="73" spans="4:7" ht="12.75">
      <c r="D73" s="11"/>
      <c r="E73" s="11"/>
      <c r="F73" s="11"/>
      <c r="G73" s="11"/>
    </row>
    <row r="74" spans="4:7" ht="12.75">
      <c r="D74" s="11"/>
      <c r="E74" s="11"/>
      <c r="F74" s="11"/>
      <c r="G74" s="11"/>
    </row>
    <row r="75" spans="4:7" ht="12.75">
      <c r="D75" s="11"/>
      <c r="E75" s="11"/>
      <c r="F75" s="11"/>
      <c r="G75" s="11"/>
    </row>
    <row r="76" spans="4:7" ht="12.75">
      <c r="D76" s="11"/>
      <c r="E76" s="11"/>
      <c r="F76" s="11"/>
      <c r="G76" s="11"/>
    </row>
    <row r="77" spans="4:7" ht="12.75">
      <c r="D77" s="11"/>
      <c r="E77" s="11"/>
      <c r="F77" s="11"/>
      <c r="G77" s="11"/>
    </row>
    <row r="78" spans="4:7" ht="12.75">
      <c r="D78" s="11"/>
      <c r="E78" s="11"/>
      <c r="F78" s="11"/>
      <c r="G78" s="11"/>
    </row>
    <row r="79" spans="4:7" ht="12.75">
      <c r="D79" s="11"/>
      <c r="E79" s="11"/>
      <c r="F79" s="11"/>
      <c r="G79" s="11"/>
    </row>
    <row r="80" spans="4:7" ht="12.75">
      <c r="D80" s="11"/>
      <c r="E80" s="11"/>
      <c r="F80" s="11"/>
      <c r="G80" s="11"/>
    </row>
    <row r="81" spans="4:7" ht="12.75">
      <c r="D81" s="11"/>
      <c r="E81" s="11"/>
      <c r="F81" s="11"/>
      <c r="G81" s="11"/>
    </row>
    <row r="82" spans="4:7" ht="12.75">
      <c r="D82" s="11"/>
      <c r="E82" s="11"/>
      <c r="F82" s="11"/>
      <c r="G82" s="11"/>
    </row>
    <row r="83" spans="4:7" ht="12.75">
      <c r="D83" s="11"/>
      <c r="E83" s="11"/>
      <c r="F83" s="11"/>
      <c r="G83" s="11"/>
    </row>
    <row r="84" spans="4:7" ht="12.75">
      <c r="D84" s="11"/>
      <c r="E84" s="11"/>
      <c r="F84" s="11"/>
      <c r="G84" s="11"/>
    </row>
    <row r="85" spans="4:7" ht="12.75">
      <c r="D85" s="11"/>
      <c r="E85" s="11"/>
      <c r="F85" s="11"/>
      <c r="G85" s="11"/>
    </row>
    <row r="86" spans="4:7" ht="12.75">
      <c r="D86" s="11"/>
      <c r="E86" s="11"/>
      <c r="F86" s="11"/>
      <c r="G86" s="11"/>
    </row>
    <row r="87" spans="4:7" ht="12.75">
      <c r="D87" s="11"/>
      <c r="E87" s="11"/>
      <c r="F87" s="11"/>
      <c r="G87" s="11"/>
    </row>
    <row r="88" spans="4:7" ht="12.75">
      <c r="D88" s="11"/>
      <c r="E88" s="11"/>
      <c r="F88" s="11"/>
      <c r="G88" s="11"/>
    </row>
    <row r="89" spans="4:7" ht="12.75">
      <c r="D89" s="11"/>
      <c r="E89" s="11"/>
      <c r="F89" s="11"/>
      <c r="G89" s="11"/>
    </row>
    <row r="90" spans="4:7" ht="12.75">
      <c r="D90" s="11"/>
      <c r="E90" s="11"/>
      <c r="F90" s="11"/>
      <c r="G90" s="11"/>
    </row>
    <row r="91" spans="4:7" ht="12.75">
      <c r="D91" s="11"/>
      <c r="E91" s="11"/>
      <c r="F91" s="11"/>
      <c r="G91" s="11"/>
    </row>
    <row r="92" spans="4:7" ht="12.75">
      <c r="D92" s="11"/>
      <c r="E92" s="11"/>
      <c r="F92" s="11"/>
      <c r="G92" s="11"/>
    </row>
    <row r="93" spans="4:7" ht="12.75">
      <c r="D93" s="11"/>
      <c r="E93" s="11"/>
      <c r="F93" s="11"/>
      <c r="G93" s="11"/>
    </row>
    <row r="94" spans="4:7" ht="12.75">
      <c r="D94" s="11"/>
      <c r="E94" s="11"/>
      <c r="F94" s="11"/>
      <c r="G94" s="11"/>
    </row>
    <row r="95" spans="4:7" ht="12.75">
      <c r="D95" s="11"/>
      <c r="E95" s="11"/>
      <c r="F95" s="11"/>
      <c r="G95" s="11"/>
    </row>
    <row r="96" spans="4:7" ht="12.75">
      <c r="D96" s="11"/>
      <c r="E96" s="11"/>
      <c r="F96" s="11"/>
      <c r="G96" s="11"/>
    </row>
    <row r="97" spans="4:7" ht="12.75">
      <c r="D97" s="11"/>
      <c r="E97" s="11"/>
      <c r="F97" s="11"/>
      <c r="G97" s="11"/>
    </row>
    <row r="98" spans="4:7" ht="12.75">
      <c r="D98" s="11"/>
      <c r="E98" s="11"/>
      <c r="F98" s="11"/>
      <c r="G98" s="11"/>
    </row>
    <row r="99" spans="4:7" ht="12.75">
      <c r="D99" s="11"/>
      <c r="E99" s="11"/>
      <c r="F99" s="11"/>
      <c r="G99" s="11"/>
    </row>
    <row r="100" spans="4:7" ht="12.75">
      <c r="D100" s="11"/>
      <c r="E100" s="11"/>
      <c r="F100" s="11"/>
      <c r="G100" s="11"/>
    </row>
    <row r="101" spans="4:7" ht="12.75">
      <c r="D101" s="11"/>
      <c r="E101" s="11"/>
      <c r="F101" s="11"/>
      <c r="G101" s="11"/>
    </row>
    <row r="102" spans="4:7" ht="12.75">
      <c r="D102" s="11"/>
      <c r="E102" s="11"/>
      <c r="F102" s="11"/>
      <c r="G102" s="11"/>
    </row>
    <row r="103" spans="4:7" ht="12.75">
      <c r="D103" s="11"/>
      <c r="E103" s="11"/>
      <c r="F103" s="11"/>
      <c r="G103" s="11"/>
    </row>
    <row r="104" spans="4:7" ht="12.75">
      <c r="D104" s="11"/>
      <c r="E104" s="11"/>
      <c r="F104" s="11"/>
      <c r="G104" s="11"/>
    </row>
    <row r="105" spans="4:7" ht="12.75">
      <c r="D105" s="11"/>
      <c r="E105" s="11"/>
      <c r="F105" s="11"/>
      <c r="G105" s="11"/>
    </row>
    <row r="106" spans="4:7" ht="12.75">
      <c r="D106" s="11"/>
      <c r="E106" s="11"/>
      <c r="F106" s="11"/>
      <c r="G106" s="11"/>
    </row>
    <row r="107" spans="4:7" ht="12.75">
      <c r="D107" s="11"/>
      <c r="E107" s="11"/>
      <c r="F107" s="11"/>
      <c r="G107" s="11"/>
    </row>
    <row r="108" spans="4:7" ht="12.75">
      <c r="D108" s="11"/>
      <c r="E108" s="11"/>
      <c r="F108" s="11"/>
      <c r="G108" s="11"/>
    </row>
    <row r="109" spans="4:7" ht="12.75">
      <c r="D109" s="11"/>
      <c r="E109" s="11"/>
      <c r="F109" s="11"/>
      <c r="G109" s="11"/>
    </row>
    <row r="110" spans="4:7" ht="12.75">
      <c r="D110" s="11"/>
      <c r="E110" s="11"/>
      <c r="F110" s="11"/>
      <c r="G110" s="11"/>
    </row>
    <row r="111" spans="4:7" ht="12.75">
      <c r="D111" s="11"/>
      <c r="E111" s="11"/>
      <c r="F111" s="11"/>
      <c r="G111" s="11"/>
    </row>
    <row r="112" spans="4:7" ht="12.75">
      <c r="D112" s="11"/>
      <c r="E112" s="11"/>
      <c r="F112" s="11"/>
      <c r="G112" s="11"/>
    </row>
    <row r="113" spans="4:7" ht="12.75">
      <c r="D113" s="11"/>
      <c r="E113" s="11"/>
      <c r="F113" s="11"/>
      <c r="G113" s="11"/>
    </row>
    <row r="114" spans="4:7" ht="12.75">
      <c r="D114" s="11"/>
      <c r="E114" s="11"/>
      <c r="F114" s="11"/>
      <c r="G114" s="11"/>
    </row>
    <row r="115" spans="4:7" ht="12.75">
      <c r="D115" s="11"/>
      <c r="E115" s="11"/>
      <c r="F115" s="11"/>
      <c r="G115" s="11"/>
    </row>
    <row r="116" spans="4:7" ht="12.75">
      <c r="D116" s="11"/>
      <c r="E116" s="11"/>
      <c r="F116" s="11"/>
      <c r="G116" s="11"/>
    </row>
    <row r="117" spans="4:7" ht="12.75">
      <c r="D117" s="11"/>
      <c r="E117" s="11"/>
      <c r="F117" s="11"/>
      <c r="G117" s="11"/>
    </row>
    <row r="118" spans="4:7" ht="12.75">
      <c r="D118" s="11"/>
      <c r="E118" s="11"/>
      <c r="F118" s="11"/>
      <c r="G118" s="11"/>
    </row>
    <row r="119" spans="4:7" ht="12.75">
      <c r="D119" s="11"/>
      <c r="E119" s="11"/>
      <c r="F119" s="11"/>
      <c r="G119" s="11"/>
    </row>
    <row r="120" spans="4:7" ht="12.75">
      <c r="D120" s="11"/>
      <c r="E120" s="11"/>
      <c r="F120" s="11"/>
      <c r="G120" s="11"/>
    </row>
    <row r="121" spans="4:7" ht="12.75">
      <c r="D121" s="11"/>
      <c r="E121" s="11"/>
      <c r="F121" s="11"/>
      <c r="G121" s="11"/>
    </row>
    <row r="122" spans="4:7" ht="12.75">
      <c r="D122" s="11"/>
      <c r="E122" s="11"/>
      <c r="F122" s="11"/>
      <c r="G122" s="11"/>
    </row>
    <row r="123" spans="4:7" ht="12.75">
      <c r="D123" s="11"/>
      <c r="E123" s="11"/>
      <c r="F123" s="11"/>
      <c r="G123" s="11"/>
    </row>
    <row r="124" spans="4:7" ht="12.75">
      <c r="D124" s="11"/>
      <c r="E124" s="11"/>
      <c r="F124" s="11"/>
      <c r="G124" s="11"/>
    </row>
    <row r="125" spans="4:7" ht="12.75">
      <c r="D125" s="11"/>
      <c r="E125" s="11"/>
      <c r="F125" s="11"/>
      <c r="G125" s="11"/>
    </row>
    <row r="126" spans="4:7" ht="12.75">
      <c r="D126" s="11"/>
      <c r="E126" s="11"/>
      <c r="F126" s="11"/>
      <c r="G126" s="11"/>
    </row>
    <row r="127" spans="4:7" ht="12.75">
      <c r="D127" s="11"/>
      <c r="E127" s="11"/>
      <c r="F127" s="11"/>
      <c r="G127" s="11"/>
    </row>
    <row r="128" spans="4:7" ht="12.75">
      <c r="D128" s="11"/>
      <c r="E128" s="11"/>
      <c r="F128" s="11"/>
      <c r="G128" s="11"/>
    </row>
    <row r="129" spans="4:7" ht="12.75">
      <c r="D129" s="11"/>
      <c r="E129" s="11"/>
      <c r="F129" s="11"/>
      <c r="G129" s="11"/>
    </row>
    <row r="130" spans="4:7" ht="12.75">
      <c r="D130" s="11"/>
      <c r="E130" s="11"/>
      <c r="F130" s="11"/>
      <c r="G130" s="11"/>
    </row>
    <row r="131" spans="4:7" ht="12.75">
      <c r="D131" s="11"/>
      <c r="E131" s="11"/>
      <c r="F131" s="11"/>
      <c r="G131" s="11"/>
    </row>
    <row r="132" spans="4:7" ht="12.75">
      <c r="D132" s="11"/>
      <c r="E132" s="11"/>
      <c r="F132" s="11"/>
      <c r="G132" s="11"/>
    </row>
    <row r="133" spans="4:7" ht="12.75">
      <c r="D133" s="11"/>
      <c r="E133" s="11"/>
      <c r="F133" s="11"/>
      <c r="G133" s="11"/>
    </row>
  </sheetData>
  <mergeCells count="5">
    <mergeCell ref="F58:G58"/>
    <mergeCell ref="F57:G57"/>
    <mergeCell ref="D8:E8"/>
    <mergeCell ref="F8:G8"/>
    <mergeCell ref="D57:E57"/>
  </mergeCells>
  <printOptions/>
  <pageMargins left="0.75" right="0.54" top="0.63" bottom="0.5" header="0.46" footer="0.36"/>
  <pageSetup fitToHeight="1" fitToWidth="1" horizontalDpi="600" verticalDpi="600" orientation="portrait" paperSize="9" scale="84" r:id="rId1"/>
  <rowBreaks count="3" manualBreakCount="3">
    <brk id="53" max="255" man="1"/>
    <brk id="61" max="255" man="1"/>
    <brk id="1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55"/>
  <sheetViews>
    <sheetView showGridLines="0" workbookViewId="0" topLeftCell="A13">
      <selection activeCell="I15" sqref="I15"/>
    </sheetView>
  </sheetViews>
  <sheetFormatPr defaultColWidth="9.140625" defaultRowHeight="12.75"/>
  <cols>
    <col min="1" max="1" width="3.7109375" style="0" customWidth="1"/>
    <col min="2" max="2" width="6.7109375" style="0" customWidth="1"/>
    <col min="3" max="3" width="34.7109375" style="0" customWidth="1"/>
    <col min="4" max="4" width="5.7109375" style="0" customWidth="1"/>
    <col min="5" max="5" width="10.140625" style="3" bestFit="1" customWidth="1"/>
    <col min="6" max="6" width="4.421875" style="0" customWidth="1"/>
    <col min="7" max="7" width="11.8515625" style="0" bestFit="1" customWidth="1"/>
  </cols>
  <sheetData>
    <row r="1" spans="1:7" ht="12.75">
      <c r="A1" s="3" t="s">
        <v>71</v>
      </c>
      <c r="B1" s="13"/>
      <c r="C1" s="13"/>
      <c r="D1" s="13"/>
      <c r="F1" s="13"/>
      <c r="G1" s="13"/>
    </row>
    <row r="2" spans="1:7" ht="12.75">
      <c r="A2" s="13" t="s">
        <v>41</v>
      </c>
      <c r="B2" s="13"/>
      <c r="C2" s="13"/>
      <c r="D2" s="13"/>
      <c r="F2" s="13"/>
      <c r="G2" s="125"/>
    </row>
    <row r="3" spans="1:7" ht="12.75">
      <c r="A3" s="13"/>
      <c r="B3" s="13"/>
      <c r="C3" s="13"/>
      <c r="D3" s="13"/>
      <c r="E3" s="1" t="s">
        <v>42</v>
      </c>
      <c r="F3" s="14"/>
      <c r="G3" s="14" t="s">
        <v>42</v>
      </c>
    </row>
    <row r="4" spans="1:7" ht="12.75">
      <c r="A4" s="13"/>
      <c r="B4" s="13"/>
      <c r="C4" s="13"/>
      <c r="D4" s="13"/>
      <c r="E4" s="1" t="s">
        <v>43</v>
      </c>
      <c r="F4" s="14"/>
      <c r="G4" s="14" t="s">
        <v>44</v>
      </c>
    </row>
    <row r="5" spans="1:7" ht="12.75">
      <c r="A5" s="13"/>
      <c r="B5" s="13"/>
      <c r="C5" s="13"/>
      <c r="D5" s="13"/>
      <c r="E5" s="1" t="s">
        <v>2</v>
      </c>
      <c r="F5" s="14"/>
      <c r="G5" s="14" t="s">
        <v>45</v>
      </c>
    </row>
    <row r="6" spans="1:7" ht="12.75">
      <c r="A6" s="13"/>
      <c r="B6" s="16"/>
      <c r="C6" s="13"/>
      <c r="D6" s="13"/>
      <c r="E6" s="1" t="s">
        <v>4</v>
      </c>
      <c r="F6" s="14"/>
      <c r="G6" s="14" t="s">
        <v>46</v>
      </c>
    </row>
    <row r="7" spans="1:7" ht="12.75">
      <c r="A7" s="13"/>
      <c r="B7" s="13"/>
      <c r="C7" s="13"/>
      <c r="D7" s="13"/>
      <c r="E7" s="4" t="s">
        <v>192</v>
      </c>
      <c r="F7" s="14"/>
      <c r="G7" s="15" t="s">
        <v>158</v>
      </c>
    </row>
    <row r="8" spans="1:7" ht="3" customHeight="1">
      <c r="A8" s="13"/>
      <c r="B8" s="13"/>
      <c r="C8" s="13"/>
      <c r="D8" s="13"/>
      <c r="E8" s="9"/>
      <c r="F8" s="14"/>
      <c r="G8" s="21"/>
    </row>
    <row r="9" spans="1:7" ht="6" customHeight="1">
      <c r="A9" s="13"/>
      <c r="B9" s="13"/>
      <c r="C9" s="13"/>
      <c r="D9" s="13"/>
      <c r="F9" s="13"/>
      <c r="G9" s="13"/>
    </row>
    <row r="10" spans="1:7" ht="12.75">
      <c r="A10" s="13"/>
      <c r="B10" s="13"/>
      <c r="C10" s="13"/>
      <c r="D10" s="13"/>
      <c r="E10" s="4" t="s">
        <v>5</v>
      </c>
      <c r="F10" s="13"/>
      <c r="G10" s="15" t="s">
        <v>5</v>
      </c>
    </row>
    <row r="11" spans="1:7" ht="12.75">
      <c r="A11" s="13"/>
      <c r="B11" s="13"/>
      <c r="C11" s="13"/>
      <c r="D11" s="13"/>
      <c r="F11" s="13"/>
      <c r="G11" s="13"/>
    </row>
    <row r="12" spans="1:7" ht="12.75">
      <c r="A12" s="16" t="s">
        <v>11</v>
      </c>
      <c r="B12" s="13" t="s">
        <v>47</v>
      </c>
      <c r="C12" s="13"/>
      <c r="D12" s="13"/>
      <c r="E12" s="5">
        <v>144508</v>
      </c>
      <c r="F12" s="17"/>
      <c r="G12" s="17">
        <v>132814</v>
      </c>
    </row>
    <row r="13" spans="1:9" ht="12.75">
      <c r="A13" s="16" t="s">
        <v>17</v>
      </c>
      <c r="B13" s="13" t="s">
        <v>48</v>
      </c>
      <c r="C13" s="13"/>
      <c r="D13" s="13"/>
      <c r="E13" s="5">
        <v>25830</v>
      </c>
      <c r="F13" s="17"/>
      <c r="G13" s="17">
        <v>22252</v>
      </c>
      <c r="H13" s="2"/>
      <c r="I13" s="2"/>
    </row>
    <row r="14" spans="1:9" ht="12.75">
      <c r="A14" s="16" t="s">
        <v>75</v>
      </c>
      <c r="B14" s="13" t="s">
        <v>146</v>
      </c>
      <c r="C14" s="13"/>
      <c r="D14" s="13"/>
      <c r="E14" s="5">
        <v>47204</v>
      </c>
      <c r="F14" s="17"/>
      <c r="G14" s="17">
        <v>47534</v>
      </c>
      <c r="H14" s="2"/>
      <c r="I14" s="2"/>
    </row>
    <row r="15" spans="1:9" ht="12.75">
      <c r="A15" s="16" t="s">
        <v>78</v>
      </c>
      <c r="B15" s="16" t="s">
        <v>147</v>
      </c>
      <c r="C15" s="13"/>
      <c r="D15" s="13"/>
      <c r="E15" s="5">
        <v>3581</v>
      </c>
      <c r="F15" s="17"/>
      <c r="G15" s="17">
        <v>5136</v>
      </c>
      <c r="H15" s="2"/>
      <c r="I15" s="2"/>
    </row>
    <row r="16" spans="1:9" ht="12.75">
      <c r="A16" s="13"/>
      <c r="B16" s="13"/>
      <c r="C16" s="13"/>
      <c r="D16" s="13"/>
      <c r="E16" s="5"/>
      <c r="F16" s="17"/>
      <c r="G16" s="17"/>
      <c r="H16" s="2"/>
      <c r="I16" s="2"/>
    </row>
    <row r="17" spans="1:9" ht="12.75">
      <c r="A17" s="16" t="s">
        <v>82</v>
      </c>
      <c r="B17" s="13" t="s">
        <v>49</v>
      </c>
      <c r="C17" s="13"/>
      <c r="D17" s="13"/>
      <c r="E17" s="5"/>
      <c r="F17" s="17"/>
      <c r="G17" s="17"/>
      <c r="H17" s="2"/>
      <c r="I17" s="2"/>
    </row>
    <row r="18" spans="1:9" ht="12.75">
      <c r="A18" s="13"/>
      <c r="B18" s="13"/>
      <c r="C18" s="13" t="s">
        <v>50</v>
      </c>
      <c r="D18" s="13"/>
      <c r="E18" s="5">
        <v>289</v>
      </c>
      <c r="F18" s="17"/>
      <c r="G18" s="17">
        <v>347</v>
      </c>
      <c r="H18" s="2"/>
      <c r="I18" s="2"/>
    </row>
    <row r="19" spans="1:9" ht="12.75">
      <c r="A19" s="13"/>
      <c r="B19" s="13"/>
      <c r="C19" s="13" t="s">
        <v>51</v>
      </c>
      <c r="D19" s="13"/>
      <c r="E19" s="5">
        <v>22475</v>
      </c>
      <c r="F19" s="17"/>
      <c r="G19" s="17">
        <v>15798</v>
      </c>
      <c r="H19" s="2"/>
      <c r="I19" s="2"/>
    </row>
    <row r="20" spans="1:9" ht="12.75">
      <c r="A20" s="13"/>
      <c r="B20" s="13"/>
      <c r="C20" s="13" t="s">
        <v>70</v>
      </c>
      <c r="D20" s="13"/>
      <c r="E20" s="5">
        <v>7825</v>
      </c>
      <c r="F20" s="17"/>
      <c r="G20" s="17">
        <f>10035+6560</f>
        <v>16595</v>
      </c>
      <c r="H20" s="2"/>
      <c r="I20" s="2"/>
    </row>
    <row r="21" spans="1:9" ht="12.75">
      <c r="A21" s="13"/>
      <c r="B21" s="13"/>
      <c r="C21" s="13" t="s">
        <v>52</v>
      </c>
      <c r="D21" s="13"/>
      <c r="E21" s="5">
        <v>39958</v>
      </c>
      <c r="F21" s="17"/>
      <c r="G21" s="17">
        <v>39456</v>
      </c>
      <c r="H21" s="2"/>
      <c r="I21" s="2"/>
    </row>
    <row r="22" spans="1:9" ht="12.75">
      <c r="A22" s="13"/>
      <c r="B22" s="13"/>
      <c r="C22" s="16" t="s">
        <v>156</v>
      </c>
      <c r="D22" s="13"/>
      <c r="E22" s="5">
        <v>1004</v>
      </c>
      <c r="F22" s="17"/>
      <c r="G22" s="17">
        <v>1899</v>
      </c>
      <c r="H22" s="2"/>
      <c r="I22" s="2"/>
    </row>
    <row r="23" spans="1:9" ht="12.75">
      <c r="A23" s="13"/>
      <c r="B23" s="13"/>
      <c r="C23" s="13" t="s">
        <v>69</v>
      </c>
      <c r="D23" s="13"/>
      <c r="E23" s="5">
        <v>15430</v>
      </c>
      <c r="F23" s="17"/>
      <c r="G23" s="17">
        <v>9743</v>
      </c>
      <c r="H23" s="2"/>
      <c r="I23" s="2"/>
    </row>
    <row r="24" spans="1:10" ht="12.75">
      <c r="A24" s="13"/>
      <c r="B24" s="13"/>
      <c r="C24" s="13" t="s">
        <v>204</v>
      </c>
      <c r="D24" s="13"/>
      <c r="E24" s="5">
        <v>524</v>
      </c>
      <c r="F24" s="17"/>
      <c r="G24" s="17">
        <v>1511</v>
      </c>
      <c r="H24" s="2"/>
      <c r="I24" s="2"/>
      <c r="J24" s="2"/>
    </row>
    <row r="25" spans="1:9" ht="3.75" customHeight="1">
      <c r="A25" s="13"/>
      <c r="B25" s="13"/>
      <c r="C25" s="13"/>
      <c r="D25" s="13"/>
      <c r="E25" s="6"/>
      <c r="F25" s="17"/>
      <c r="G25" s="18"/>
      <c r="H25" s="2"/>
      <c r="I25" s="2"/>
    </row>
    <row r="26" spans="1:9" ht="12.75">
      <c r="A26" s="13"/>
      <c r="B26" s="13"/>
      <c r="C26" s="13"/>
      <c r="D26" s="13"/>
      <c r="E26" s="5">
        <f>SUM(E18:E25)</f>
        <v>87505</v>
      </c>
      <c r="F26" s="17"/>
      <c r="G26" s="17">
        <f>SUM(G18:G25)</f>
        <v>85349</v>
      </c>
      <c r="H26" s="2"/>
      <c r="I26" s="2"/>
    </row>
    <row r="27" spans="1:9" ht="3" customHeight="1">
      <c r="A27" s="13"/>
      <c r="B27" s="13"/>
      <c r="C27" s="13"/>
      <c r="D27" s="13"/>
      <c r="E27" s="6"/>
      <c r="F27" s="17"/>
      <c r="G27" s="18"/>
      <c r="H27" s="2"/>
      <c r="I27" s="2"/>
    </row>
    <row r="28" spans="1:9" ht="12.75">
      <c r="A28" s="13"/>
      <c r="B28" s="13"/>
      <c r="C28" s="13"/>
      <c r="D28" s="13"/>
      <c r="E28" s="5"/>
      <c r="F28" s="17"/>
      <c r="G28" s="17"/>
      <c r="H28" s="2"/>
      <c r="I28" s="2"/>
    </row>
    <row r="29" spans="1:9" ht="12.75">
      <c r="A29" s="16" t="s">
        <v>93</v>
      </c>
      <c r="B29" s="13" t="s">
        <v>53</v>
      </c>
      <c r="C29" s="13"/>
      <c r="D29" s="13"/>
      <c r="E29" s="5"/>
      <c r="F29" s="17"/>
      <c r="G29" s="17"/>
      <c r="H29" s="2"/>
      <c r="I29" s="2"/>
    </row>
    <row r="30" spans="1:9" ht="12.75">
      <c r="A30" s="13"/>
      <c r="B30" s="13"/>
      <c r="C30" s="13" t="s">
        <v>54</v>
      </c>
      <c r="D30" s="13"/>
      <c r="E30" s="5">
        <v>6192</v>
      </c>
      <c r="F30" s="17"/>
      <c r="G30" s="17">
        <v>14461</v>
      </c>
      <c r="H30" s="2"/>
      <c r="I30" s="2"/>
    </row>
    <row r="31" spans="1:9" ht="12.75">
      <c r="A31" s="13"/>
      <c r="B31" s="13"/>
      <c r="C31" s="13" t="s">
        <v>55</v>
      </c>
      <c r="D31" s="13"/>
      <c r="E31" s="5">
        <v>10615</v>
      </c>
      <c r="F31" s="17"/>
      <c r="G31" s="17">
        <v>6939</v>
      </c>
      <c r="H31" s="2"/>
      <c r="I31" s="2"/>
    </row>
    <row r="32" spans="1:9" ht="12.75">
      <c r="A32" s="13"/>
      <c r="B32" s="13"/>
      <c r="C32" s="13" t="s">
        <v>56</v>
      </c>
      <c r="D32" s="13"/>
      <c r="E32" s="5">
        <v>19526</v>
      </c>
      <c r="F32" s="17"/>
      <c r="G32" s="17">
        <v>17222</v>
      </c>
      <c r="H32" s="2"/>
      <c r="I32" s="2"/>
    </row>
    <row r="33" spans="1:10" ht="12.75">
      <c r="A33" s="13"/>
      <c r="B33" s="13"/>
      <c r="C33" s="13" t="s">
        <v>205</v>
      </c>
      <c r="D33" s="13"/>
      <c r="E33" s="5">
        <v>1942</v>
      </c>
      <c r="F33" s="17"/>
      <c r="G33" s="17">
        <v>0</v>
      </c>
      <c r="H33" s="2"/>
      <c r="I33" s="2"/>
      <c r="J33" s="2"/>
    </row>
    <row r="34" spans="1:9" ht="12.75">
      <c r="A34" s="13"/>
      <c r="B34" s="13"/>
      <c r="C34" s="13" t="s">
        <v>72</v>
      </c>
      <c r="D34" s="13"/>
      <c r="E34" s="5">
        <v>3419</v>
      </c>
      <c r="F34" s="17"/>
      <c r="G34" s="17">
        <v>3217</v>
      </c>
      <c r="H34" s="2"/>
      <c r="I34" s="2"/>
    </row>
    <row r="35" spans="1:9" ht="12.75">
      <c r="A35" s="13"/>
      <c r="B35" s="13"/>
      <c r="C35" s="16" t="s">
        <v>57</v>
      </c>
      <c r="D35" s="13"/>
      <c r="E35" s="5">
        <v>5753</v>
      </c>
      <c r="F35" s="17"/>
      <c r="G35" s="17">
        <v>1495</v>
      </c>
      <c r="H35" s="2"/>
      <c r="I35" s="2"/>
    </row>
    <row r="36" spans="1:9" ht="3.75" customHeight="1">
      <c r="A36" s="13"/>
      <c r="B36" s="13"/>
      <c r="C36" s="13"/>
      <c r="D36" s="13"/>
      <c r="E36" s="6"/>
      <c r="F36" s="17"/>
      <c r="G36" s="18"/>
      <c r="H36" s="2"/>
      <c r="I36" s="2"/>
    </row>
    <row r="37" spans="1:9" ht="12.75">
      <c r="A37" s="13"/>
      <c r="B37" s="13"/>
      <c r="C37" s="13"/>
      <c r="D37" s="13"/>
      <c r="E37" s="5">
        <f>SUM(E30:E36)</f>
        <v>47447</v>
      </c>
      <c r="F37" s="17"/>
      <c r="G37" s="17">
        <f>SUM(G30:G36)</f>
        <v>43334</v>
      </c>
      <c r="H37" s="2"/>
      <c r="I37" s="2"/>
    </row>
    <row r="38" spans="1:9" ht="3" customHeight="1">
      <c r="A38" s="13"/>
      <c r="B38" s="13"/>
      <c r="C38" s="13"/>
      <c r="D38" s="13"/>
      <c r="E38" s="6"/>
      <c r="F38" s="17"/>
      <c r="G38" s="18"/>
      <c r="H38" s="2"/>
      <c r="I38" s="2"/>
    </row>
    <row r="39" spans="1:9" ht="12.75">
      <c r="A39" s="13"/>
      <c r="B39" s="13"/>
      <c r="C39" s="13"/>
      <c r="D39" s="13"/>
      <c r="E39" s="5"/>
      <c r="F39" s="17"/>
      <c r="G39" s="17"/>
      <c r="H39" s="2"/>
      <c r="I39" s="2"/>
    </row>
    <row r="40" spans="1:9" ht="12.75">
      <c r="A40" s="16" t="s">
        <v>94</v>
      </c>
      <c r="B40" s="13" t="s">
        <v>58</v>
      </c>
      <c r="C40" s="13"/>
      <c r="D40" s="13"/>
      <c r="E40" s="5">
        <f>+E26-E37</f>
        <v>40058</v>
      </c>
      <c r="F40" s="17"/>
      <c r="G40" s="17">
        <f>+G26-G37</f>
        <v>42015</v>
      </c>
      <c r="H40" s="2"/>
      <c r="I40" s="2"/>
    </row>
    <row r="41" spans="1:9" ht="3.75" customHeight="1">
      <c r="A41" s="16"/>
      <c r="B41" s="13"/>
      <c r="C41" s="13"/>
      <c r="D41" s="13"/>
      <c r="E41" s="6"/>
      <c r="F41" s="17"/>
      <c r="G41" s="18"/>
      <c r="H41" s="2"/>
      <c r="I41" s="2"/>
    </row>
    <row r="42" spans="1:9" ht="12.75">
      <c r="A42" s="16"/>
      <c r="B42" s="13"/>
      <c r="C42" s="13"/>
      <c r="D42" s="13"/>
      <c r="E42" s="5">
        <f>SUM(E12:E15)+E40</f>
        <v>261181</v>
      </c>
      <c r="F42" s="17"/>
      <c r="G42" s="17">
        <f>SUM(G12:G15)+G40</f>
        <v>249751</v>
      </c>
      <c r="H42" s="2"/>
      <c r="I42" s="2"/>
    </row>
    <row r="43" spans="1:9" ht="3" customHeight="1" thickBot="1">
      <c r="A43" s="16"/>
      <c r="B43" s="13"/>
      <c r="C43" s="13"/>
      <c r="D43" s="13"/>
      <c r="E43" s="7"/>
      <c r="F43" s="17"/>
      <c r="G43" s="19"/>
      <c r="H43" s="2"/>
      <c r="I43" s="2"/>
    </row>
    <row r="44" spans="1:9" ht="13.5" thickTop="1">
      <c r="A44" s="13"/>
      <c r="B44" s="13"/>
      <c r="C44" s="13"/>
      <c r="D44" s="13"/>
      <c r="E44" s="5"/>
      <c r="F44" s="17"/>
      <c r="G44" s="17"/>
      <c r="H44" s="2"/>
      <c r="I44" s="2"/>
    </row>
    <row r="45" spans="1:9" ht="12.75">
      <c r="A45" s="16" t="s">
        <v>95</v>
      </c>
      <c r="B45" s="13" t="s">
        <v>59</v>
      </c>
      <c r="C45" s="13"/>
      <c r="D45" s="13"/>
      <c r="E45" s="5"/>
      <c r="F45" s="17"/>
      <c r="G45" s="17"/>
      <c r="H45" s="2"/>
      <c r="I45" s="2"/>
    </row>
    <row r="46" spans="1:9" ht="12.75">
      <c r="A46" s="13"/>
      <c r="B46" s="13" t="s">
        <v>60</v>
      </c>
      <c r="C46" s="13"/>
      <c r="D46" s="13"/>
      <c r="E46" s="5">
        <v>99958</v>
      </c>
      <c r="F46" s="17"/>
      <c r="G46" s="17">
        <v>99279</v>
      </c>
      <c r="H46" s="2"/>
      <c r="I46" s="2"/>
    </row>
    <row r="47" spans="1:9" ht="12.75">
      <c r="A47" s="13"/>
      <c r="B47" s="13" t="s">
        <v>61</v>
      </c>
      <c r="C47" s="13"/>
      <c r="D47" s="13"/>
      <c r="E47" s="5"/>
      <c r="F47" s="17"/>
      <c r="G47" s="17"/>
      <c r="H47" s="2"/>
      <c r="I47" s="2"/>
    </row>
    <row r="48" spans="1:9" ht="12.75">
      <c r="A48" s="13"/>
      <c r="B48" s="13"/>
      <c r="C48" s="13" t="s">
        <v>62</v>
      </c>
      <c r="D48" s="13"/>
      <c r="E48" s="5">
        <v>63663</v>
      </c>
      <c r="F48" s="17"/>
      <c r="G48" s="17">
        <v>63652</v>
      </c>
      <c r="H48" s="2"/>
      <c r="I48" s="2"/>
    </row>
    <row r="49" spans="1:9" ht="12.75">
      <c r="A49" s="13"/>
      <c r="B49" s="13"/>
      <c r="C49" s="13" t="s">
        <v>63</v>
      </c>
      <c r="D49" s="13"/>
      <c r="E49" s="5">
        <v>3532</v>
      </c>
      <c r="F49" s="17"/>
      <c r="G49" s="17">
        <v>3532</v>
      </c>
      <c r="H49" s="2"/>
      <c r="I49" s="2"/>
    </row>
    <row r="50" spans="1:9" ht="12.75">
      <c r="A50" s="13"/>
      <c r="B50" s="13"/>
      <c r="C50" s="13" t="s">
        <v>64</v>
      </c>
      <c r="D50" s="13"/>
      <c r="E50" s="5">
        <v>79861</v>
      </c>
      <c r="F50" s="17"/>
      <c r="G50" s="17">
        <v>64034</v>
      </c>
      <c r="H50" s="2"/>
      <c r="I50" s="2"/>
    </row>
    <row r="51" spans="1:9" ht="12.75">
      <c r="A51" s="13"/>
      <c r="B51" s="13"/>
      <c r="C51" s="13" t="s">
        <v>65</v>
      </c>
      <c r="D51" s="13"/>
      <c r="E51" s="5">
        <v>1158</v>
      </c>
      <c r="F51" s="17"/>
      <c r="G51" s="17">
        <v>1198</v>
      </c>
      <c r="H51" s="2"/>
      <c r="I51" s="2"/>
    </row>
    <row r="52" spans="1:9" ht="3" customHeight="1">
      <c r="A52" s="13"/>
      <c r="B52" s="13"/>
      <c r="C52" s="13"/>
      <c r="D52" s="13"/>
      <c r="E52" s="6"/>
      <c r="F52" s="17"/>
      <c r="G52" s="18"/>
      <c r="H52" s="2"/>
      <c r="I52" s="2"/>
    </row>
    <row r="53" spans="1:9" ht="12.75">
      <c r="A53" s="13"/>
      <c r="B53" s="13"/>
      <c r="C53" s="13"/>
      <c r="D53" s="13"/>
      <c r="E53" s="5">
        <f>SUM(E46:E52)</f>
        <v>248172</v>
      </c>
      <c r="F53" s="17"/>
      <c r="G53" s="17">
        <f>SUM(G46:G52)</f>
        <v>231695</v>
      </c>
      <c r="H53" s="2"/>
      <c r="I53" s="2"/>
    </row>
    <row r="54" spans="1:9" ht="12.75">
      <c r="A54" s="16" t="s">
        <v>96</v>
      </c>
      <c r="B54" s="13" t="s">
        <v>66</v>
      </c>
      <c r="C54" s="13"/>
      <c r="D54" s="13"/>
      <c r="E54" s="5">
        <v>3225</v>
      </c>
      <c r="F54" s="17"/>
      <c r="G54" s="17">
        <v>2577</v>
      </c>
      <c r="H54" s="2"/>
      <c r="I54" s="2"/>
    </row>
    <row r="55" spans="1:9" ht="12.75">
      <c r="A55" s="16" t="s">
        <v>97</v>
      </c>
      <c r="B55" s="13" t="s">
        <v>67</v>
      </c>
      <c r="C55" s="13"/>
      <c r="D55" s="13"/>
      <c r="E55" s="5">
        <v>7500</v>
      </c>
      <c r="F55" s="17"/>
      <c r="G55" s="17">
        <v>13538</v>
      </c>
      <c r="H55" s="2"/>
      <c r="I55" s="2"/>
    </row>
    <row r="56" spans="1:9" ht="12.75">
      <c r="A56" s="16" t="s">
        <v>98</v>
      </c>
      <c r="B56" s="13" t="s">
        <v>68</v>
      </c>
      <c r="C56" s="13"/>
      <c r="D56" s="13"/>
      <c r="E56" s="5">
        <v>2284</v>
      </c>
      <c r="F56" s="17"/>
      <c r="G56" s="17">
        <v>1941</v>
      </c>
      <c r="H56" s="2"/>
      <c r="I56" s="2"/>
    </row>
    <row r="57" spans="1:9" ht="2.25" customHeight="1">
      <c r="A57" s="13"/>
      <c r="B57" s="13"/>
      <c r="C57" s="13"/>
      <c r="D57" s="13"/>
      <c r="E57" s="6"/>
      <c r="F57" s="17"/>
      <c r="G57" s="18"/>
      <c r="H57" s="2"/>
      <c r="I57" s="2"/>
    </row>
    <row r="58" spans="1:9" ht="12.75">
      <c r="A58" s="13"/>
      <c r="B58" s="13"/>
      <c r="C58" s="13"/>
      <c r="D58" s="13"/>
      <c r="E58" s="5">
        <f>SUM(E53:E57)</f>
        <v>261181</v>
      </c>
      <c r="F58" s="17"/>
      <c r="G58" s="17">
        <f>SUM(G53:G57)</f>
        <v>249751</v>
      </c>
      <c r="H58" s="2"/>
      <c r="I58" s="2"/>
    </row>
    <row r="59" spans="1:9" ht="3" customHeight="1" thickBot="1">
      <c r="A59" s="13"/>
      <c r="B59" s="13"/>
      <c r="C59" s="13"/>
      <c r="D59" s="13"/>
      <c r="E59" s="7"/>
      <c r="F59" s="17"/>
      <c r="G59" s="19"/>
      <c r="H59" s="2"/>
      <c r="I59" s="2"/>
    </row>
    <row r="60" spans="1:9" ht="13.5" thickTop="1">
      <c r="A60" s="13"/>
      <c r="B60" s="13"/>
      <c r="C60" s="13"/>
      <c r="D60" s="13"/>
      <c r="E60" s="5"/>
      <c r="F60" s="17"/>
      <c r="G60" s="17"/>
      <c r="H60" s="2"/>
      <c r="I60" s="2"/>
    </row>
    <row r="61" spans="1:7" ht="12.75">
      <c r="A61" s="16" t="s">
        <v>179</v>
      </c>
      <c r="B61" s="16" t="s">
        <v>79</v>
      </c>
      <c r="C61" s="13"/>
      <c r="D61" s="13"/>
      <c r="E61" s="8">
        <f>(+E42-SUM(E54:E57))/E46</f>
        <v>2.4827627603593507</v>
      </c>
      <c r="F61" s="17"/>
      <c r="G61" s="20">
        <f>(+G42-SUM(G54:G57))/G46</f>
        <v>2.3337765287724492</v>
      </c>
    </row>
    <row r="62" spans="1:7" ht="3" customHeight="1" thickBot="1">
      <c r="A62" s="13"/>
      <c r="B62" s="13"/>
      <c r="C62" s="13"/>
      <c r="D62" s="13"/>
      <c r="E62" s="7"/>
      <c r="F62" s="17"/>
      <c r="G62" s="19"/>
    </row>
    <row r="63" spans="1:7" ht="13.5" thickTop="1">
      <c r="A63" s="13"/>
      <c r="B63" s="13"/>
      <c r="C63" s="13"/>
      <c r="D63" s="13"/>
      <c r="E63" s="5"/>
      <c r="F63" s="17"/>
      <c r="G63" s="17"/>
    </row>
    <row r="64" spans="1:7" ht="12.75">
      <c r="A64" s="13"/>
      <c r="B64" s="13"/>
      <c r="C64" s="13"/>
      <c r="D64" s="13"/>
      <c r="E64" s="5"/>
      <c r="F64" s="17"/>
      <c r="G64" s="17"/>
    </row>
    <row r="65" spans="1:7" ht="12.75">
      <c r="A65" s="13"/>
      <c r="B65" s="13"/>
      <c r="C65" s="13"/>
      <c r="D65" s="13"/>
      <c r="E65" s="5"/>
      <c r="F65" s="17"/>
      <c r="G65" s="17"/>
    </row>
    <row r="66" spans="1:7" ht="12.75">
      <c r="A66" s="13"/>
      <c r="B66" s="13"/>
      <c r="C66" s="13"/>
      <c r="D66" s="13"/>
      <c r="E66" s="5"/>
      <c r="F66" s="17"/>
      <c r="G66" s="17"/>
    </row>
    <row r="67" spans="1:7" ht="12.75">
      <c r="A67" s="13"/>
      <c r="B67" s="13"/>
      <c r="C67" s="13"/>
      <c r="D67" s="13"/>
      <c r="E67" s="5"/>
      <c r="F67" s="17"/>
      <c r="G67" s="17"/>
    </row>
    <row r="68" spans="1:7" ht="12.75">
      <c r="A68" s="13"/>
      <c r="B68" s="13"/>
      <c r="C68" s="13"/>
      <c r="D68" s="13"/>
      <c r="E68" s="5"/>
      <c r="F68" s="17"/>
      <c r="G68" s="17"/>
    </row>
    <row r="69" spans="1:7" ht="12.75">
      <c r="A69" s="13"/>
      <c r="B69" s="13"/>
      <c r="C69" s="13"/>
      <c r="D69" s="13"/>
      <c r="E69" s="5"/>
      <c r="F69" s="17"/>
      <c r="G69" s="17"/>
    </row>
    <row r="70" spans="1:7" ht="12.75">
      <c r="A70" s="13"/>
      <c r="B70" s="13"/>
      <c r="C70" s="13"/>
      <c r="D70" s="13"/>
      <c r="E70" s="5"/>
      <c r="F70" s="17"/>
      <c r="G70" s="17"/>
    </row>
    <row r="71" spans="1:7" ht="12.75">
      <c r="A71" s="13"/>
      <c r="B71" s="13"/>
      <c r="C71" s="13"/>
      <c r="D71" s="13"/>
      <c r="E71" s="5"/>
      <c r="F71" s="17"/>
      <c r="G71" s="17"/>
    </row>
    <row r="72" spans="1:7" ht="12.75">
      <c r="A72" s="13"/>
      <c r="B72" s="13"/>
      <c r="C72" s="13"/>
      <c r="D72" s="13"/>
      <c r="E72" s="5"/>
      <c r="F72" s="17"/>
      <c r="G72" s="17"/>
    </row>
    <row r="73" spans="5:7" ht="12.75">
      <c r="E73" s="5"/>
      <c r="F73" s="2"/>
      <c r="G73" s="2"/>
    </row>
    <row r="74" spans="5:7" ht="12.75">
      <c r="E74" s="5"/>
      <c r="F74" s="2"/>
      <c r="G74" s="2"/>
    </row>
    <row r="75" spans="5:7" ht="12.75">
      <c r="E75" s="5"/>
      <c r="F75" s="2"/>
      <c r="G75" s="2"/>
    </row>
    <row r="76" spans="5:7" ht="12.75">
      <c r="E76" s="5"/>
      <c r="F76" s="2"/>
      <c r="G76" s="2"/>
    </row>
    <row r="77" spans="5:7" ht="12.75">
      <c r="E77" s="5"/>
      <c r="F77" s="2"/>
      <c r="G77" s="2"/>
    </row>
    <row r="78" spans="5:7" ht="12.75">
      <c r="E78" s="5"/>
      <c r="F78" s="2"/>
      <c r="G78" s="2"/>
    </row>
    <row r="79" spans="5:7" ht="12.75">
      <c r="E79" s="5"/>
      <c r="F79" s="2"/>
      <c r="G79" s="2"/>
    </row>
    <row r="80" spans="5:7" ht="12.75">
      <c r="E80" s="5"/>
      <c r="F80" s="2"/>
      <c r="G80" s="2"/>
    </row>
    <row r="81" spans="5:7" ht="12.75">
      <c r="E81" s="5"/>
      <c r="F81" s="2"/>
      <c r="G81" s="2"/>
    </row>
    <row r="82" spans="5:7" ht="12.75">
      <c r="E82" s="5"/>
      <c r="F82" s="2"/>
      <c r="G82" s="2"/>
    </row>
    <row r="83" spans="5:7" ht="12.75">
      <c r="E83" s="5"/>
      <c r="F83" s="2"/>
      <c r="G83" s="2"/>
    </row>
    <row r="84" spans="5:7" ht="12.75">
      <c r="E84" s="5"/>
      <c r="F84" s="2"/>
      <c r="G84" s="2"/>
    </row>
    <row r="85" spans="5:7" ht="12.75">
      <c r="E85" s="5"/>
      <c r="F85" s="2"/>
      <c r="G85" s="2"/>
    </row>
    <row r="86" spans="5:7" ht="12.75">
      <c r="E86" s="5"/>
      <c r="F86" s="2"/>
      <c r="G86" s="2"/>
    </row>
    <row r="87" spans="5:7" ht="12.75">
      <c r="E87" s="5"/>
      <c r="F87" s="2"/>
      <c r="G87" s="2"/>
    </row>
    <row r="88" spans="5:7" ht="12.75">
      <c r="E88" s="5"/>
      <c r="F88" s="2"/>
      <c r="G88" s="2"/>
    </row>
    <row r="89" spans="5:7" ht="12.75">
      <c r="E89" s="5"/>
      <c r="F89" s="2"/>
      <c r="G89" s="2"/>
    </row>
    <row r="90" spans="5:7" ht="12.75">
      <c r="E90" s="5"/>
      <c r="F90" s="2"/>
      <c r="G90" s="2"/>
    </row>
    <row r="91" spans="5:7" ht="12.75">
      <c r="E91" s="5"/>
      <c r="F91" s="2"/>
      <c r="G91" s="2"/>
    </row>
    <row r="92" spans="5:7" ht="12.75">
      <c r="E92" s="5"/>
      <c r="F92" s="2"/>
      <c r="G92" s="2"/>
    </row>
    <row r="93" spans="5:7" ht="12.75">
      <c r="E93" s="5"/>
      <c r="F93" s="2"/>
      <c r="G93" s="2"/>
    </row>
    <row r="94" spans="5:7" ht="12.75">
      <c r="E94" s="5"/>
      <c r="F94" s="2"/>
      <c r="G94" s="2"/>
    </row>
    <row r="95" spans="5:7" ht="12.75">
      <c r="E95" s="5"/>
      <c r="F95" s="2"/>
      <c r="G95" s="2"/>
    </row>
    <row r="96" spans="5:7" ht="12.75">
      <c r="E96" s="5"/>
      <c r="F96" s="2"/>
      <c r="G96" s="2"/>
    </row>
    <row r="97" spans="5:7" ht="12.75">
      <c r="E97" s="5"/>
      <c r="F97" s="2"/>
      <c r="G97" s="2"/>
    </row>
    <row r="98" spans="5:7" ht="12.75">
      <c r="E98" s="5"/>
      <c r="F98" s="2"/>
      <c r="G98" s="2"/>
    </row>
    <row r="99" spans="5:7" ht="12.75">
      <c r="E99" s="5"/>
      <c r="F99" s="2"/>
      <c r="G99" s="2"/>
    </row>
    <row r="100" spans="5:7" ht="12.75">
      <c r="E100" s="5"/>
      <c r="F100" s="2"/>
      <c r="G100" s="2"/>
    </row>
    <row r="101" spans="5:7" ht="12.75">
      <c r="E101" s="5"/>
      <c r="F101" s="2"/>
      <c r="G101" s="2"/>
    </row>
    <row r="102" spans="5:7" ht="12.75">
      <c r="E102" s="5"/>
      <c r="F102" s="2"/>
      <c r="G102" s="2"/>
    </row>
    <row r="103" spans="5:7" ht="12.75">
      <c r="E103" s="5"/>
      <c r="F103" s="2"/>
      <c r="G103" s="2"/>
    </row>
    <row r="104" spans="5:7" ht="12.75">
      <c r="E104" s="5"/>
      <c r="F104" s="2"/>
      <c r="G104" s="2"/>
    </row>
    <row r="105" spans="5:7" ht="12.75">
      <c r="E105" s="5"/>
      <c r="F105" s="2"/>
      <c r="G105" s="2"/>
    </row>
    <row r="106" spans="5:7" ht="12.75">
      <c r="E106" s="5"/>
      <c r="F106" s="2"/>
      <c r="G106" s="2"/>
    </row>
    <row r="107" spans="5:7" ht="12.75">
      <c r="E107" s="5"/>
      <c r="F107" s="2"/>
      <c r="G107" s="2"/>
    </row>
    <row r="108" spans="5:7" ht="12.75">
      <c r="E108" s="5"/>
      <c r="F108" s="2"/>
      <c r="G108" s="2"/>
    </row>
    <row r="109" spans="5:7" ht="12.75">
      <c r="E109" s="5"/>
      <c r="F109" s="2"/>
      <c r="G109" s="2"/>
    </row>
    <row r="110" spans="5:7" ht="12.75">
      <c r="E110" s="5"/>
      <c r="F110" s="2"/>
      <c r="G110" s="2"/>
    </row>
    <row r="111" spans="5:7" ht="12.75">
      <c r="E111" s="5"/>
      <c r="F111" s="2"/>
      <c r="G111" s="2"/>
    </row>
    <row r="112" spans="5:7" ht="12.75">
      <c r="E112" s="5"/>
      <c r="F112" s="2"/>
      <c r="G112" s="2"/>
    </row>
    <row r="113" spans="5:7" ht="12.75">
      <c r="E113" s="5"/>
      <c r="F113" s="2"/>
      <c r="G113" s="2"/>
    </row>
    <row r="114" spans="5:7" ht="12.75">
      <c r="E114" s="5"/>
      <c r="F114" s="2"/>
      <c r="G114" s="2"/>
    </row>
    <row r="115" spans="5:7" ht="12.75">
      <c r="E115" s="5"/>
      <c r="F115" s="2"/>
      <c r="G115" s="2"/>
    </row>
    <row r="116" spans="5:7" ht="12.75">
      <c r="E116" s="5"/>
      <c r="F116" s="2"/>
      <c r="G116" s="2"/>
    </row>
    <row r="117" spans="5:7" ht="12.75">
      <c r="E117" s="5"/>
      <c r="F117" s="2"/>
      <c r="G117" s="2"/>
    </row>
    <row r="118" spans="5:7" ht="12.75">
      <c r="E118" s="5"/>
      <c r="F118" s="2"/>
      <c r="G118" s="2"/>
    </row>
    <row r="119" spans="5:7" ht="12.75">
      <c r="E119" s="5"/>
      <c r="F119" s="2"/>
      <c r="G119" s="2"/>
    </row>
    <row r="120" spans="5:7" ht="12.75">
      <c r="E120" s="5"/>
      <c r="F120" s="2"/>
      <c r="G120" s="2"/>
    </row>
    <row r="121" spans="5:7" ht="12.75">
      <c r="E121" s="5"/>
      <c r="F121" s="2"/>
      <c r="G121" s="2"/>
    </row>
    <row r="122" spans="5:7" ht="12.75">
      <c r="E122" s="5"/>
      <c r="F122" s="2"/>
      <c r="G122" s="2"/>
    </row>
    <row r="123" spans="5:7" ht="12.75">
      <c r="E123" s="5"/>
      <c r="F123" s="2"/>
      <c r="G123" s="2"/>
    </row>
    <row r="124" spans="5:7" ht="12.75">
      <c r="E124" s="5"/>
      <c r="F124" s="2"/>
      <c r="G124" s="2"/>
    </row>
    <row r="125" spans="5:7" ht="12.75">
      <c r="E125" s="5"/>
      <c r="F125" s="2"/>
      <c r="G125" s="2"/>
    </row>
    <row r="126" spans="5:7" ht="12.75">
      <c r="E126" s="5"/>
      <c r="F126" s="2"/>
      <c r="G126" s="2"/>
    </row>
    <row r="127" spans="5:7" ht="12.75">
      <c r="E127" s="5"/>
      <c r="F127" s="2"/>
      <c r="G127" s="2"/>
    </row>
    <row r="128" spans="5:7" ht="12.75">
      <c r="E128" s="5"/>
      <c r="F128" s="2"/>
      <c r="G128" s="2"/>
    </row>
    <row r="129" spans="5:7" ht="12.75">
      <c r="E129" s="5"/>
      <c r="F129" s="2"/>
      <c r="G129" s="2"/>
    </row>
    <row r="130" spans="5:7" ht="12.75">
      <c r="E130" s="5"/>
      <c r="F130" s="2"/>
      <c r="G130" s="2"/>
    </row>
    <row r="131" spans="5:7" ht="12.75">
      <c r="E131" s="5"/>
      <c r="F131" s="2"/>
      <c r="G131" s="2"/>
    </row>
    <row r="132" spans="5:7" ht="12.75">
      <c r="E132" s="5"/>
      <c r="F132" s="2"/>
      <c r="G132" s="2"/>
    </row>
    <row r="133" spans="5:7" ht="12.75">
      <c r="E133" s="5"/>
      <c r="F133" s="2"/>
      <c r="G133" s="2"/>
    </row>
    <row r="134" spans="5:7" ht="12.75">
      <c r="E134" s="5"/>
      <c r="F134" s="2"/>
      <c r="G134" s="2"/>
    </row>
    <row r="135" spans="5:7" ht="12.75">
      <c r="E135" s="5"/>
      <c r="F135" s="2"/>
      <c r="G135" s="2"/>
    </row>
    <row r="136" spans="5:7" ht="12.75">
      <c r="E136" s="5"/>
      <c r="F136" s="2"/>
      <c r="G136" s="2"/>
    </row>
    <row r="137" spans="5:7" ht="12.75">
      <c r="E137" s="5"/>
      <c r="F137" s="2"/>
      <c r="G137" s="2"/>
    </row>
    <row r="138" spans="5:7" ht="12.75">
      <c r="E138" s="5"/>
      <c r="F138" s="2"/>
      <c r="G138" s="2"/>
    </row>
    <row r="139" spans="5:7" ht="12.75">
      <c r="E139" s="5"/>
      <c r="F139" s="2"/>
      <c r="G139" s="2"/>
    </row>
    <row r="140" spans="5:7" ht="12.75">
      <c r="E140" s="5"/>
      <c r="F140" s="2"/>
      <c r="G140" s="2"/>
    </row>
    <row r="141" spans="5:7" ht="12.75">
      <c r="E141" s="5"/>
      <c r="F141" s="2"/>
      <c r="G141" s="2"/>
    </row>
    <row r="142" spans="5:7" ht="12.75">
      <c r="E142" s="5"/>
      <c r="F142" s="2"/>
      <c r="G142" s="2"/>
    </row>
    <row r="143" spans="5:7" ht="12.75">
      <c r="E143" s="5"/>
      <c r="F143" s="2"/>
      <c r="G143" s="2"/>
    </row>
    <row r="144" spans="5:7" ht="12.75">
      <c r="E144" s="5"/>
      <c r="F144" s="2"/>
      <c r="G144" s="2"/>
    </row>
    <row r="145" spans="5:7" ht="12.75">
      <c r="E145" s="5"/>
      <c r="F145" s="2"/>
      <c r="G145" s="2"/>
    </row>
    <row r="146" spans="5:7" ht="12.75">
      <c r="E146" s="5"/>
      <c r="F146" s="2"/>
      <c r="G146" s="2"/>
    </row>
    <row r="147" spans="5:7" ht="12.75">
      <c r="E147" s="5"/>
      <c r="F147" s="2"/>
      <c r="G147" s="2"/>
    </row>
    <row r="148" spans="5:7" ht="12.75">
      <c r="E148" s="5"/>
      <c r="F148" s="2"/>
      <c r="G148" s="2"/>
    </row>
    <row r="149" spans="5:7" ht="12.75">
      <c r="E149" s="5"/>
      <c r="F149" s="2"/>
      <c r="G149" s="2"/>
    </row>
    <row r="150" spans="5:7" ht="12.75">
      <c r="E150" s="5"/>
      <c r="F150" s="2"/>
      <c r="G150" s="2"/>
    </row>
    <row r="151" spans="5:7" ht="12.75">
      <c r="E151" s="5"/>
      <c r="F151" s="2"/>
      <c r="G151" s="2"/>
    </row>
    <row r="152" spans="5:7" ht="12.75">
      <c r="E152" s="5"/>
      <c r="F152" s="2"/>
      <c r="G152" s="2"/>
    </row>
    <row r="153" spans="5:7" ht="12.75">
      <c r="E153" s="5"/>
      <c r="F153" s="2"/>
      <c r="G153" s="2"/>
    </row>
    <row r="154" spans="5:7" ht="12.75">
      <c r="E154" s="5"/>
      <c r="F154" s="2"/>
      <c r="G154" s="2"/>
    </row>
    <row r="155" spans="5:7" ht="12.75">
      <c r="E155" s="5"/>
      <c r="F155" s="2"/>
      <c r="G155" s="2"/>
    </row>
  </sheetData>
  <printOptions/>
  <pageMargins left="0.94" right="0.61" top="0.56" bottom="0.5" header="0.37" footer="0.36"/>
  <pageSetup horizontalDpi="600" verticalDpi="600" orientation="portrait" paperSize="9" r:id="rId1"/>
  <rowBreaks count="2" manualBreakCount="2">
    <brk id="167" max="255" man="1"/>
    <brk id="1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96"/>
  <sheetViews>
    <sheetView showGridLines="0" workbookViewId="0" topLeftCell="A170">
      <selection activeCell="B176" sqref="B176"/>
    </sheetView>
  </sheetViews>
  <sheetFormatPr defaultColWidth="9.140625" defaultRowHeight="12.75"/>
  <cols>
    <col min="1" max="1" width="4.7109375" style="13" customWidth="1"/>
    <col min="2" max="2" width="9.140625" style="13" customWidth="1"/>
    <col min="3" max="3" width="11.421875" style="13" customWidth="1"/>
    <col min="4" max="4" width="9.140625" style="13" customWidth="1"/>
    <col min="5" max="5" width="10.421875" style="13" customWidth="1"/>
    <col min="6" max="6" width="9.140625" style="13" customWidth="1"/>
    <col min="7" max="7" width="7.7109375" style="13" customWidth="1"/>
    <col min="8" max="8" width="11.00390625" style="13" bestFit="1" customWidth="1"/>
    <col min="9" max="9" width="7.140625" style="13" customWidth="1"/>
    <col min="10" max="11" width="9.140625" style="13" customWidth="1"/>
    <col min="12" max="12" width="10.28125" style="13" bestFit="1" customWidth="1"/>
    <col min="13" max="13" width="11.28125" style="13" bestFit="1" customWidth="1"/>
    <col min="14" max="14" width="10.57421875" style="13" bestFit="1" customWidth="1"/>
    <col min="15" max="16384" width="9.140625" style="13" customWidth="1"/>
  </cols>
  <sheetData>
    <row r="1" ht="12.75">
      <c r="A1" s="3" t="s">
        <v>89</v>
      </c>
    </row>
    <row r="2" spans="1:7" ht="12.75">
      <c r="A2" s="16" t="s">
        <v>11</v>
      </c>
      <c r="B2" s="16" t="s">
        <v>181</v>
      </c>
      <c r="G2" s="125"/>
    </row>
    <row r="3" ht="12.75">
      <c r="B3" s="93" t="s">
        <v>182</v>
      </c>
    </row>
    <row r="5" spans="1:2" ht="12.75">
      <c r="A5" s="16" t="s">
        <v>17</v>
      </c>
      <c r="B5" s="16" t="s">
        <v>239</v>
      </c>
    </row>
    <row r="6" spans="1:10" ht="12.75">
      <c r="A6" s="16"/>
      <c r="B6" s="16" t="s">
        <v>185</v>
      </c>
      <c r="J6" s="82"/>
    </row>
    <row r="7" spans="1:10" ht="12.75">
      <c r="A7" s="16"/>
      <c r="J7" s="101"/>
    </row>
    <row r="8" spans="1:10" ht="12.75">
      <c r="A8" s="16" t="s">
        <v>75</v>
      </c>
      <c r="B8" s="16" t="s">
        <v>165</v>
      </c>
      <c r="J8" s="82"/>
    </row>
    <row r="10" spans="1:2" ht="12.75">
      <c r="A10" s="16" t="s">
        <v>78</v>
      </c>
      <c r="B10" s="16" t="s">
        <v>183</v>
      </c>
    </row>
    <row r="11" spans="1:2" ht="12.75">
      <c r="A11" s="16"/>
      <c r="B11" s="16"/>
    </row>
    <row r="12" spans="8:10" ht="12.75">
      <c r="H12" s="15" t="s">
        <v>90</v>
      </c>
      <c r="J12" s="15" t="s">
        <v>238</v>
      </c>
    </row>
    <row r="13" spans="8:10" ht="12.75">
      <c r="H13" s="15" t="s">
        <v>231</v>
      </c>
      <c r="J13" s="15" t="s">
        <v>231</v>
      </c>
    </row>
    <row r="14" spans="8:10" ht="12.75">
      <c r="H14" s="82" t="s">
        <v>5</v>
      </c>
      <c r="J14" s="82" t="s">
        <v>5</v>
      </c>
    </row>
    <row r="15" spans="2:10" ht="12.75">
      <c r="B15" s="13" t="s">
        <v>90</v>
      </c>
      <c r="H15" s="104">
        <v>-2488</v>
      </c>
      <c r="J15" s="104">
        <v>-2667</v>
      </c>
    </row>
    <row r="16" spans="2:10" ht="12.75">
      <c r="B16" s="13" t="s">
        <v>91</v>
      </c>
      <c r="H16" s="104">
        <v>-408</v>
      </c>
      <c r="J16" s="104">
        <v>0</v>
      </c>
    </row>
    <row r="17" spans="2:10" ht="12.75">
      <c r="B17" s="13" t="s">
        <v>92</v>
      </c>
      <c r="H17" s="104">
        <v>-561</v>
      </c>
      <c r="J17" s="104">
        <v>0</v>
      </c>
    </row>
    <row r="18" spans="2:10" ht="12.75">
      <c r="B18" s="13" t="s">
        <v>175</v>
      </c>
      <c r="H18" s="104">
        <v>-66</v>
      </c>
      <c r="J18" s="104">
        <v>281</v>
      </c>
    </row>
    <row r="19" spans="8:10" ht="1.5" customHeight="1">
      <c r="H19" s="105"/>
      <c r="J19" s="105"/>
    </row>
    <row r="20" spans="8:10" ht="12.75">
      <c r="H20" s="104">
        <f>SUM(H15:H19)</f>
        <v>-3523</v>
      </c>
      <c r="J20" s="104">
        <f>SUM(J15:J19)</f>
        <v>-2386</v>
      </c>
    </row>
    <row r="21" spans="8:10" ht="2.25" customHeight="1" thickBot="1">
      <c r="H21" s="106"/>
      <c r="J21" s="106"/>
    </row>
    <row r="22" ht="13.5" thickTop="1"/>
    <row r="23" spans="1:2" ht="12.75">
      <c r="A23" s="16" t="s">
        <v>82</v>
      </c>
      <c r="B23" s="16" t="s">
        <v>180</v>
      </c>
    </row>
    <row r="25" spans="1:2" ht="12.75">
      <c r="A25" s="16" t="s">
        <v>93</v>
      </c>
      <c r="B25" s="93" t="s">
        <v>186</v>
      </c>
    </row>
    <row r="26" spans="2:10" ht="12.75">
      <c r="B26" s="93" t="s">
        <v>187</v>
      </c>
      <c r="J26" s="82"/>
    </row>
    <row r="27" spans="2:10" ht="12.75">
      <c r="B27" s="93"/>
      <c r="J27" s="82" t="s">
        <v>5</v>
      </c>
    </row>
    <row r="28" spans="2:10" ht="12.75">
      <c r="B28" s="93" t="s">
        <v>188</v>
      </c>
      <c r="J28" s="104">
        <v>1906</v>
      </c>
    </row>
    <row r="29" spans="2:10" ht="12.75">
      <c r="B29" s="16" t="s">
        <v>189</v>
      </c>
      <c r="J29" s="104">
        <v>952</v>
      </c>
    </row>
    <row r="30" spans="2:10" ht="2.25" customHeight="1">
      <c r="B30" s="16"/>
      <c r="J30" s="105"/>
    </row>
    <row r="31" spans="2:10" ht="12.75">
      <c r="B31" s="16"/>
      <c r="J31" s="104">
        <f>SUM(J28:J30)</f>
        <v>2858</v>
      </c>
    </row>
    <row r="32" spans="2:10" ht="4.5" customHeight="1" thickBot="1">
      <c r="B32" s="16"/>
      <c r="J32" s="106"/>
    </row>
    <row r="33" ht="13.5" thickTop="1">
      <c r="B33" s="16"/>
    </row>
    <row r="34" spans="1:9" ht="12.75">
      <c r="A34" s="16" t="s">
        <v>94</v>
      </c>
      <c r="B34" s="16" t="s">
        <v>162</v>
      </c>
      <c r="I34" s="101"/>
    </row>
    <row r="36" spans="1:2" ht="12.75">
      <c r="A36" s="15" t="s">
        <v>13</v>
      </c>
      <c r="B36" s="16" t="s">
        <v>166</v>
      </c>
    </row>
    <row r="37" spans="1:2" ht="12.75">
      <c r="A37" s="15"/>
      <c r="B37" s="93" t="s">
        <v>167</v>
      </c>
    </row>
    <row r="39" spans="2:14" ht="12.75">
      <c r="B39" s="28"/>
      <c r="C39" s="29"/>
      <c r="D39" s="29"/>
      <c r="E39" s="29"/>
      <c r="F39" s="29"/>
      <c r="G39" s="29"/>
      <c r="H39" s="29"/>
      <c r="I39" s="29"/>
      <c r="J39" s="30"/>
      <c r="L39" s="14"/>
      <c r="M39" s="15"/>
      <c r="N39" s="15"/>
    </row>
    <row r="40" spans="2:15" ht="12.75">
      <c r="B40" s="33"/>
      <c r="C40" s="34"/>
      <c r="D40" s="34"/>
      <c r="E40" s="34"/>
      <c r="F40" s="34"/>
      <c r="G40" s="34"/>
      <c r="H40" s="34"/>
      <c r="I40" s="34"/>
      <c r="J40" s="83" t="s">
        <v>5</v>
      </c>
      <c r="L40" s="107"/>
      <c r="M40" s="107"/>
      <c r="N40" s="107"/>
      <c r="O40" s="107"/>
    </row>
    <row r="41" spans="2:15" ht="12.75">
      <c r="B41" s="108" t="s">
        <v>152</v>
      </c>
      <c r="C41" s="34"/>
      <c r="D41" s="34"/>
      <c r="E41" s="34"/>
      <c r="F41" s="34"/>
      <c r="G41" s="34"/>
      <c r="H41" s="34"/>
      <c r="I41" s="34"/>
      <c r="J41" s="109">
        <v>15141</v>
      </c>
      <c r="L41" s="107"/>
      <c r="M41" s="107"/>
      <c r="N41" s="107"/>
      <c r="O41" s="107"/>
    </row>
    <row r="42" spans="2:15" ht="2.25" customHeight="1" thickBot="1">
      <c r="B42" s="33"/>
      <c r="C42" s="34"/>
      <c r="D42" s="34"/>
      <c r="E42" s="34"/>
      <c r="F42" s="34"/>
      <c r="G42" s="34"/>
      <c r="H42" s="34"/>
      <c r="I42" s="34"/>
      <c r="J42" s="110"/>
      <c r="L42" s="107"/>
      <c r="M42" s="107"/>
      <c r="N42" s="107"/>
      <c r="O42" s="107"/>
    </row>
    <row r="43" spans="2:15" ht="13.5" thickTop="1">
      <c r="B43" s="108" t="s">
        <v>153</v>
      </c>
      <c r="C43" s="34"/>
      <c r="D43" s="34"/>
      <c r="E43" s="34"/>
      <c r="F43" s="34"/>
      <c r="G43" s="34"/>
      <c r="H43" s="34"/>
      <c r="I43" s="34"/>
      <c r="J43" s="109">
        <v>16837</v>
      </c>
      <c r="L43" s="107"/>
      <c r="M43" s="107"/>
      <c r="N43" s="107"/>
      <c r="O43" s="107"/>
    </row>
    <row r="44" spans="2:15" ht="3" customHeight="1" thickBot="1">
      <c r="B44" s="33"/>
      <c r="C44" s="34"/>
      <c r="D44" s="34"/>
      <c r="E44" s="34"/>
      <c r="F44" s="34"/>
      <c r="G44" s="34"/>
      <c r="H44" s="34"/>
      <c r="I44" s="34"/>
      <c r="J44" s="110"/>
      <c r="L44" s="107"/>
      <c r="M44" s="107"/>
      <c r="N44" s="107"/>
      <c r="O44" s="107"/>
    </row>
    <row r="45" spans="2:15" ht="13.5" thickTop="1">
      <c r="B45" s="108" t="s">
        <v>154</v>
      </c>
      <c r="C45" s="34"/>
      <c r="D45" s="34"/>
      <c r="E45" s="34"/>
      <c r="F45" s="34"/>
      <c r="G45" s="34"/>
      <c r="H45" s="34"/>
      <c r="I45" s="34"/>
      <c r="J45" s="109">
        <v>1906</v>
      </c>
      <c r="L45" s="107"/>
      <c r="M45" s="107"/>
      <c r="N45" s="107"/>
      <c r="O45" s="107"/>
    </row>
    <row r="46" spans="2:15" ht="2.25" customHeight="1" thickBot="1">
      <c r="B46" s="33"/>
      <c r="C46" s="34"/>
      <c r="D46" s="34"/>
      <c r="E46" s="34"/>
      <c r="F46" s="34"/>
      <c r="G46" s="34"/>
      <c r="H46" s="34"/>
      <c r="I46" s="34"/>
      <c r="J46" s="110"/>
      <c r="L46" s="107"/>
      <c r="M46" s="107"/>
      <c r="N46" s="107"/>
      <c r="O46" s="107"/>
    </row>
    <row r="47" spans="2:15" ht="13.5" thickTop="1">
      <c r="B47" s="37"/>
      <c r="C47" s="38"/>
      <c r="D47" s="38"/>
      <c r="E47" s="38"/>
      <c r="F47" s="38"/>
      <c r="G47" s="38"/>
      <c r="H47" s="38"/>
      <c r="I47" s="38"/>
      <c r="J47" s="111"/>
      <c r="L47" s="107"/>
      <c r="M47" s="107"/>
      <c r="N47" s="107"/>
      <c r="O47" s="107"/>
    </row>
    <row r="48" spans="12:15" ht="12.75">
      <c r="L48" s="107"/>
      <c r="M48" s="107"/>
      <c r="N48" s="107"/>
      <c r="O48" s="107"/>
    </row>
    <row r="49" spans="1:15" ht="12.75">
      <c r="A49" s="15" t="s">
        <v>14</v>
      </c>
      <c r="B49" s="16" t="s">
        <v>202</v>
      </c>
      <c r="L49" s="107"/>
      <c r="M49" s="107"/>
      <c r="N49" s="107"/>
      <c r="O49" s="107"/>
    </row>
    <row r="50" spans="12:15" ht="12.75">
      <c r="L50" s="107"/>
      <c r="M50" s="107"/>
      <c r="N50" s="107"/>
      <c r="O50" s="107"/>
    </row>
    <row r="51" spans="2:10" ht="12.75">
      <c r="B51" s="28"/>
      <c r="C51" s="29"/>
      <c r="D51" s="29"/>
      <c r="E51" s="29"/>
      <c r="F51" s="29"/>
      <c r="G51" s="29"/>
      <c r="H51" s="29"/>
      <c r="I51" s="29"/>
      <c r="J51" s="30"/>
    </row>
    <row r="52" spans="2:10" ht="12.75">
      <c r="B52" s="33"/>
      <c r="C52" s="34"/>
      <c r="D52" s="34"/>
      <c r="E52" s="34"/>
      <c r="F52" s="34"/>
      <c r="G52" s="34"/>
      <c r="H52" s="34"/>
      <c r="I52" s="34"/>
      <c r="J52" s="83" t="s">
        <v>5</v>
      </c>
    </row>
    <row r="53" spans="2:10" ht="12.75">
      <c r="B53" s="108" t="s">
        <v>148</v>
      </c>
      <c r="C53" s="34"/>
      <c r="D53" s="34"/>
      <c r="E53" s="34"/>
      <c r="F53" s="34"/>
      <c r="G53" s="34"/>
      <c r="H53" s="34"/>
      <c r="I53" s="34"/>
      <c r="J53" s="112">
        <v>5039</v>
      </c>
    </row>
    <row r="54" spans="2:10" ht="2.25" customHeight="1" thickBot="1">
      <c r="B54" s="33"/>
      <c r="C54" s="34"/>
      <c r="D54" s="34"/>
      <c r="E54" s="34"/>
      <c r="F54" s="34"/>
      <c r="G54" s="34"/>
      <c r="H54" s="34"/>
      <c r="I54" s="34"/>
      <c r="J54" s="113"/>
    </row>
    <row r="55" spans="2:10" ht="13.5" thickTop="1">
      <c r="B55" s="108" t="s">
        <v>149</v>
      </c>
      <c r="C55" s="34"/>
      <c r="D55" s="34"/>
      <c r="E55" s="34"/>
      <c r="F55" s="34"/>
      <c r="G55" s="34"/>
      <c r="H55" s="34"/>
      <c r="I55" s="34"/>
      <c r="J55" s="25"/>
    </row>
    <row r="56" spans="2:10" ht="13.5" thickBot="1">
      <c r="B56" s="108" t="s">
        <v>150</v>
      </c>
      <c r="C56" s="34"/>
      <c r="D56" s="34"/>
      <c r="E56" s="34"/>
      <c r="F56" s="34"/>
      <c r="G56" s="34"/>
      <c r="H56" s="34"/>
      <c r="I56" s="34"/>
      <c r="J56" s="114">
        <v>3274</v>
      </c>
    </row>
    <row r="57" spans="2:10" ht="13.5" thickTop="1">
      <c r="B57" s="108" t="s">
        <v>151</v>
      </c>
      <c r="C57" s="34"/>
      <c r="D57" s="34"/>
      <c r="E57" s="34"/>
      <c r="F57" s="34"/>
      <c r="G57" s="34"/>
      <c r="H57" s="34"/>
      <c r="I57" s="34"/>
      <c r="J57" s="112">
        <v>3871</v>
      </c>
    </row>
    <row r="58" spans="2:10" ht="3.75" customHeight="1" thickBot="1">
      <c r="B58" s="33"/>
      <c r="C58" s="34"/>
      <c r="D58" s="34"/>
      <c r="E58" s="34"/>
      <c r="F58" s="34"/>
      <c r="G58" s="34"/>
      <c r="H58" s="34"/>
      <c r="I58" s="34"/>
      <c r="J58" s="113"/>
    </row>
    <row r="59" spans="2:10" ht="13.5" thickTop="1">
      <c r="B59" s="37"/>
      <c r="C59" s="38"/>
      <c r="D59" s="38"/>
      <c r="E59" s="38"/>
      <c r="F59" s="38"/>
      <c r="G59" s="38"/>
      <c r="H59" s="38"/>
      <c r="I59" s="38"/>
      <c r="J59" s="39"/>
    </row>
    <row r="61" spans="1:2" ht="12.75">
      <c r="A61" s="16" t="s">
        <v>95</v>
      </c>
      <c r="B61" s="16" t="s">
        <v>168</v>
      </c>
    </row>
    <row r="62" spans="1:2" ht="12.75">
      <c r="A62" s="16"/>
      <c r="B62" s="16" t="s">
        <v>169</v>
      </c>
    </row>
    <row r="63" spans="1:2" ht="12.75">
      <c r="A63" s="16"/>
      <c r="B63" s="16" t="s">
        <v>176</v>
      </c>
    </row>
    <row r="64" spans="1:2" ht="12.75">
      <c r="A64" s="16"/>
      <c r="B64" s="16" t="s">
        <v>178</v>
      </c>
    </row>
    <row r="65" spans="1:2" ht="12.75">
      <c r="A65" s="16"/>
      <c r="B65" s="93" t="s">
        <v>177</v>
      </c>
    </row>
    <row r="66" spans="1:2" ht="12.75">
      <c r="A66" s="16"/>
      <c r="B66" s="16"/>
    </row>
    <row r="67" spans="1:2" ht="12.75">
      <c r="A67" s="16"/>
      <c r="B67" s="16" t="s">
        <v>174</v>
      </c>
    </row>
    <row r="68" spans="1:2" ht="12.75">
      <c r="A68" s="16"/>
      <c r="B68" s="16" t="s">
        <v>203</v>
      </c>
    </row>
    <row r="69" spans="1:2" ht="12.75">
      <c r="A69" s="16"/>
      <c r="B69" s="16"/>
    </row>
    <row r="70" spans="1:10" ht="12.75">
      <c r="A70" s="16" t="s">
        <v>96</v>
      </c>
      <c r="B70" s="93" t="s">
        <v>184</v>
      </c>
      <c r="C70" s="115"/>
      <c r="D70" s="115"/>
      <c r="E70" s="115"/>
      <c r="F70" s="115"/>
      <c r="G70" s="115"/>
      <c r="H70" s="115"/>
      <c r="I70" s="115"/>
      <c r="J70" s="115"/>
    </row>
    <row r="71" spans="1:10" ht="12.75">
      <c r="A71" s="16"/>
      <c r="B71" s="16"/>
      <c r="C71" s="115"/>
      <c r="D71" s="115"/>
      <c r="E71" s="115"/>
      <c r="F71" s="115"/>
      <c r="G71" s="115"/>
      <c r="H71" s="115"/>
      <c r="I71" s="115"/>
      <c r="J71" s="115"/>
    </row>
    <row r="72" spans="1:2" ht="12.75">
      <c r="A72" s="16" t="s">
        <v>97</v>
      </c>
      <c r="B72" s="16" t="s">
        <v>155</v>
      </c>
    </row>
    <row r="74" spans="1:2" ht="12.75">
      <c r="A74" s="16" t="s">
        <v>98</v>
      </c>
      <c r="B74" s="16" t="s">
        <v>195</v>
      </c>
    </row>
    <row r="75" ht="12.75">
      <c r="B75" s="16" t="s">
        <v>170</v>
      </c>
    </row>
    <row r="76" ht="12.75">
      <c r="B76" s="16" t="s">
        <v>190</v>
      </c>
    </row>
    <row r="78" spans="1:2" ht="12.75">
      <c r="A78" s="16" t="s">
        <v>99</v>
      </c>
      <c r="B78" s="16" t="s">
        <v>196</v>
      </c>
    </row>
    <row r="79" ht="12.75">
      <c r="J79" s="15" t="s">
        <v>100</v>
      </c>
    </row>
    <row r="80" ht="12.75">
      <c r="J80" s="15" t="s">
        <v>197</v>
      </c>
    </row>
    <row r="81" spans="2:10" ht="12.75">
      <c r="B81" s="65" t="s">
        <v>140</v>
      </c>
      <c r="J81" s="82" t="s">
        <v>5</v>
      </c>
    </row>
    <row r="82" spans="2:10" ht="12.75">
      <c r="B82" s="65" t="s">
        <v>102</v>
      </c>
      <c r="J82" s="15"/>
    </row>
    <row r="83" spans="2:10" ht="12.75">
      <c r="B83" s="13" t="s">
        <v>139</v>
      </c>
      <c r="J83" s="101">
        <v>154</v>
      </c>
    </row>
    <row r="84" spans="2:10" ht="12.75">
      <c r="B84" s="13" t="s">
        <v>142</v>
      </c>
      <c r="J84" s="101">
        <v>6038</v>
      </c>
    </row>
    <row r="85" ht="3" customHeight="1">
      <c r="J85" s="102"/>
    </row>
    <row r="86" ht="12.75">
      <c r="J86" s="101">
        <f>SUM(J82:J85)</f>
        <v>6192</v>
      </c>
    </row>
    <row r="87" ht="3" customHeight="1" thickBot="1">
      <c r="J87" s="103"/>
    </row>
    <row r="88" spans="2:10" ht="13.5" thickTop="1">
      <c r="B88" s="65" t="s">
        <v>141</v>
      </c>
      <c r="J88" s="15"/>
    </row>
    <row r="89" spans="2:10" ht="12.75">
      <c r="B89" s="65" t="s">
        <v>102</v>
      </c>
      <c r="J89" s="101"/>
    </row>
    <row r="90" spans="2:10" ht="12.75">
      <c r="B90" s="13" t="s">
        <v>103</v>
      </c>
      <c r="J90" s="101">
        <f>+J93-J91</f>
        <v>13538</v>
      </c>
    </row>
    <row r="91" spans="2:10" ht="12.75">
      <c r="B91" s="13" t="s">
        <v>101</v>
      </c>
      <c r="J91" s="101">
        <f>-J84</f>
        <v>-6038</v>
      </c>
    </row>
    <row r="92" ht="1.5" customHeight="1">
      <c r="J92" s="102"/>
    </row>
    <row r="93" ht="12.75">
      <c r="J93" s="101">
        <v>7500</v>
      </c>
    </row>
    <row r="94" ht="2.25" customHeight="1" thickBot="1">
      <c r="J94" s="103"/>
    </row>
    <row r="95" ht="13.5" thickTop="1">
      <c r="J95" s="101"/>
    </row>
    <row r="96" spans="1:10" ht="12.75">
      <c r="A96" s="16" t="s">
        <v>104</v>
      </c>
      <c r="B96" s="16" t="s">
        <v>198</v>
      </c>
      <c r="J96" s="101"/>
    </row>
    <row r="97" spans="2:10" ht="12.75">
      <c r="B97" s="65" t="s">
        <v>105</v>
      </c>
      <c r="J97" s="87" t="s">
        <v>5</v>
      </c>
    </row>
    <row r="98" spans="2:10" ht="12.75">
      <c r="B98" s="13" t="s">
        <v>106</v>
      </c>
      <c r="J98" s="101"/>
    </row>
    <row r="99" spans="2:10" ht="12.75">
      <c r="B99" s="16" t="s">
        <v>107</v>
      </c>
      <c r="J99" s="101">
        <v>3849</v>
      </c>
    </row>
    <row r="100" spans="2:10" ht="12.75">
      <c r="B100" s="16" t="s">
        <v>108</v>
      </c>
      <c r="J100" s="101">
        <v>20092</v>
      </c>
    </row>
    <row r="101" spans="2:10" ht="12.75">
      <c r="B101" s="13" t="s">
        <v>109</v>
      </c>
      <c r="J101" s="101"/>
    </row>
    <row r="102" spans="2:10" ht="12.75">
      <c r="B102" s="13" t="s">
        <v>110</v>
      </c>
      <c r="J102" s="116">
        <v>1025</v>
      </c>
    </row>
    <row r="103" spans="2:10" ht="12.75">
      <c r="B103" s="13" t="s">
        <v>111</v>
      </c>
      <c r="J103" s="116">
        <v>448</v>
      </c>
    </row>
    <row r="104" ht="2.25" customHeight="1">
      <c r="J104" s="102"/>
    </row>
    <row r="105" ht="12.75">
      <c r="J105" s="101">
        <f>SUM(J99:J104)</f>
        <v>25414</v>
      </c>
    </row>
    <row r="106" ht="2.25" customHeight="1" thickBot="1">
      <c r="J106" s="103"/>
    </row>
    <row r="107" ht="13.5" thickTop="1">
      <c r="J107" s="101"/>
    </row>
    <row r="108" spans="2:10" ht="12.75">
      <c r="B108" s="65" t="s">
        <v>112</v>
      </c>
      <c r="J108" s="87" t="s">
        <v>5</v>
      </c>
    </row>
    <row r="109" spans="2:10" ht="12.75">
      <c r="B109" s="16" t="s">
        <v>172</v>
      </c>
      <c r="J109" s="101"/>
    </row>
    <row r="110" spans="2:10" ht="12.75">
      <c r="B110" s="16" t="s">
        <v>171</v>
      </c>
      <c r="J110" s="101">
        <v>16776</v>
      </c>
    </row>
    <row r="111" ht="2.25" customHeight="1" thickBot="1">
      <c r="J111" s="103"/>
    </row>
    <row r="112" ht="13.5" thickTop="1">
      <c r="J112" s="101"/>
    </row>
    <row r="113" spans="1:2" ht="12.75">
      <c r="A113" s="16" t="s">
        <v>113</v>
      </c>
      <c r="B113" s="16" t="s">
        <v>199</v>
      </c>
    </row>
    <row r="115" spans="1:2" ht="12.75">
      <c r="A115" s="16" t="s">
        <v>114</v>
      </c>
      <c r="B115" s="16" t="s">
        <v>200</v>
      </c>
    </row>
    <row r="117" spans="1:2" ht="12.75">
      <c r="A117" s="16" t="s">
        <v>115</v>
      </c>
      <c r="B117" s="16" t="s">
        <v>173</v>
      </c>
    </row>
    <row r="118" spans="2:10" ht="12.75">
      <c r="B118" s="65" t="s">
        <v>116</v>
      </c>
      <c r="H118" s="15"/>
      <c r="J118" s="3"/>
    </row>
    <row r="119" spans="8:10" ht="12.75">
      <c r="H119" s="15" t="s">
        <v>164</v>
      </c>
      <c r="J119" s="15" t="s">
        <v>117</v>
      </c>
    </row>
    <row r="120" spans="6:10" ht="12.75">
      <c r="F120" s="15" t="s">
        <v>230</v>
      </c>
      <c r="H120" s="15" t="s">
        <v>34</v>
      </c>
      <c r="J120" s="15" t="s">
        <v>118</v>
      </c>
    </row>
    <row r="121" spans="6:10" ht="12.75">
      <c r="F121" s="82" t="s">
        <v>5</v>
      </c>
      <c r="H121" s="82" t="s">
        <v>5</v>
      </c>
      <c r="J121" s="82" t="s">
        <v>5</v>
      </c>
    </row>
    <row r="123" spans="2:10" ht="12.75">
      <c r="B123" s="13" t="s">
        <v>119</v>
      </c>
      <c r="F123" s="101">
        <v>1927</v>
      </c>
      <c r="G123" s="101"/>
      <c r="H123" s="101">
        <v>599</v>
      </c>
      <c r="I123" s="124"/>
      <c r="J123" s="101">
        <v>6180</v>
      </c>
    </row>
    <row r="124" spans="2:10" ht="12.75">
      <c r="B124" s="16" t="s">
        <v>121</v>
      </c>
      <c r="F124" s="101">
        <v>5512</v>
      </c>
      <c r="G124" s="101"/>
      <c r="H124" s="101">
        <v>1661</v>
      </c>
      <c r="I124" s="124"/>
      <c r="J124" s="101">
        <v>75672</v>
      </c>
    </row>
    <row r="125" spans="2:10" ht="12.75">
      <c r="B125" s="16" t="s">
        <v>122</v>
      </c>
      <c r="F125" s="101">
        <v>49722</v>
      </c>
      <c r="G125" s="101"/>
      <c r="H125" s="101">
        <v>12044</v>
      </c>
      <c r="I125" s="124"/>
      <c r="J125" s="101">
        <v>110368</v>
      </c>
    </row>
    <row r="126" spans="2:10" ht="12.75">
      <c r="B126" s="13" t="s">
        <v>120</v>
      </c>
      <c r="F126" s="101">
        <v>31367</v>
      </c>
      <c r="G126" s="101"/>
      <c r="H126" s="101">
        <v>4337</v>
      </c>
      <c r="I126" s="124"/>
      <c r="J126" s="101">
        <v>21921</v>
      </c>
    </row>
    <row r="127" spans="2:10" ht="12.75">
      <c r="B127" s="13" t="s">
        <v>123</v>
      </c>
      <c r="F127" s="101">
        <v>45191</v>
      </c>
      <c r="G127" s="101"/>
      <c r="H127" s="101">
        <v>9096</v>
      </c>
      <c r="I127" s="124"/>
      <c r="J127" s="101">
        <v>37423</v>
      </c>
    </row>
    <row r="128" spans="2:10" ht="12.75">
      <c r="B128" s="16" t="s">
        <v>163</v>
      </c>
      <c r="F128" s="101">
        <v>691</v>
      </c>
      <c r="G128" s="101"/>
      <c r="H128" s="101">
        <v>2307</v>
      </c>
      <c r="I128" s="124"/>
      <c r="J128" s="101">
        <f>55820+1244</f>
        <v>57064</v>
      </c>
    </row>
    <row r="129" spans="6:10" ht="2.25" customHeight="1">
      <c r="F129" s="102"/>
      <c r="G129" s="101"/>
      <c r="H129" s="102"/>
      <c r="I129" s="101"/>
      <c r="J129" s="102"/>
    </row>
    <row r="130" spans="6:10" ht="12.75">
      <c r="F130" s="101">
        <f>SUM(F123:F128)</f>
        <v>134410</v>
      </c>
      <c r="G130" s="101"/>
      <c r="H130" s="101">
        <f>SUM(H123:H128)</f>
        <v>30044</v>
      </c>
      <c r="I130" s="124"/>
      <c r="J130" s="101">
        <f>SUM(J123:J128)</f>
        <v>308628</v>
      </c>
    </row>
    <row r="131" spans="6:10" ht="2.25" customHeight="1" thickBot="1">
      <c r="F131" s="103"/>
      <c r="G131" s="101"/>
      <c r="H131" s="103"/>
      <c r="I131" s="101"/>
      <c r="J131" s="103"/>
    </row>
    <row r="132" spans="6:10" ht="13.5" thickTop="1">
      <c r="F132" s="101"/>
      <c r="G132" s="101"/>
      <c r="H132" s="101"/>
      <c r="I132" s="101"/>
      <c r="J132" s="101"/>
    </row>
    <row r="133" spans="2:10" ht="12.75">
      <c r="B133" s="65" t="s">
        <v>124</v>
      </c>
      <c r="F133" s="101"/>
      <c r="G133" s="101"/>
      <c r="H133" s="101"/>
      <c r="I133" s="101"/>
      <c r="J133" s="101"/>
    </row>
    <row r="134" spans="2:10" ht="12.75">
      <c r="B134" s="13" t="s">
        <v>125</v>
      </c>
      <c r="F134" s="101">
        <f>+F130</f>
        <v>134410</v>
      </c>
      <c r="G134" s="101"/>
      <c r="H134" s="101">
        <f>H130-H135</f>
        <v>29293</v>
      </c>
      <c r="I134" s="101"/>
      <c r="J134" s="101">
        <f>+J130-J135</f>
        <v>306380</v>
      </c>
    </row>
    <row r="135" spans="2:10" ht="12.75">
      <c r="B135" s="13" t="s">
        <v>126</v>
      </c>
      <c r="F135" s="101">
        <v>0</v>
      </c>
      <c r="G135" s="101"/>
      <c r="H135" s="101">
        <v>751</v>
      </c>
      <c r="I135" s="101"/>
      <c r="J135" s="101">
        <v>2248</v>
      </c>
    </row>
    <row r="136" spans="6:10" ht="2.25" customHeight="1">
      <c r="F136" s="102"/>
      <c r="G136" s="101"/>
      <c r="H136" s="102"/>
      <c r="I136" s="101"/>
      <c r="J136" s="102"/>
    </row>
    <row r="137" spans="6:10" ht="12.75">
      <c r="F137" s="101">
        <f>SUM(F134:F136)</f>
        <v>134410</v>
      </c>
      <c r="G137" s="101"/>
      <c r="H137" s="101">
        <f>SUM(H134:H136)</f>
        <v>30044</v>
      </c>
      <c r="I137" s="101"/>
      <c r="J137" s="101">
        <f>SUM(J134:J136)</f>
        <v>308628</v>
      </c>
    </row>
    <row r="138" spans="6:10" ht="1.5" customHeight="1" thickBot="1">
      <c r="F138" s="103"/>
      <c r="G138" s="101"/>
      <c r="H138" s="103"/>
      <c r="I138" s="101"/>
      <c r="J138" s="103"/>
    </row>
    <row r="139" spans="6:10" ht="13.5" thickTop="1">
      <c r="F139" s="101"/>
      <c r="G139" s="101"/>
      <c r="H139" s="101"/>
      <c r="I139" s="101"/>
      <c r="J139" s="119"/>
    </row>
    <row r="140" spans="1:11" ht="12.75">
      <c r="A140" s="16" t="s">
        <v>127</v>
      </c>
      <c r="B140" s="121" t="s">
        <v>219</v>
      </c>
      <c r="C140" s="115"/>
      <c r="D140" s="115"/>
      <c r="E140" s="115"/>
      <c r="F140" s="115"/>
      <c r="G140" s="115"/>
      <c r="H140" s="115"/>
      <c r="I140" s="115"/>
      <c r="J140" s="115"/>
      <c r="K140" s="115"/>
    </row>
    <row r="141" spans="2:11" ht="12.75">
      <c r="B141" s="120" t="s">
        <v>220</v>
      </c>
      <c r="C141" s="115"/>
      <c r="D141" s="115"/>
      <c r="E141" s="115"/>
      <c r="F141" s="115"/>
      <c r="G141" s="115"/>
      <c r="H141" s="115"/>
      <c r="I141" s="115"/>
      <c r="J141" s="115"/>
      <c r="K141" s="115"/>
    </row>
    <row r="143" spans="1:10" ht="12.75">
      <c r="A143" s="16" t="s">
        <v>128</v>
      </c>
      <c r="B143" s="13" t="s">
        <v>221</v>
      </c>
      <c r="C143" s="115"/>
      <c r="D143" s="115"/>
      <c r="E143" s="115"/>
      <c r="F143" s="115"/>
      <c r="G143" s="115"/>
      <c r="H143" s="115"/>
      <c r="I143" s="115"/>
      <c r="J143" s="115"/>
    </row>
    <row r="144" spans="1:10" ht="12.75">
      <c r="A144" s="16"/>
      <c r="B144" s="13" t="s">
        <v>222</v>
      </c>
      <c r="C144" s="115"/>
      <c r="D144" s="115"/>
      <c r="E144" s="115"/>
      <c r="F144" s="115"/>
      <c r="G144" s="115"/>
      <c r="H144" s="115"/>
      <c r="I144" s="115"/>
      <c r="J144" s="115"/>
    </row>
    <row r="145" spans="1:10" ht="12.75">
      <c r="A145" s="16"/>
      <c r="B145" s="121" t="s">
        <v>223</v>
      </c>
      <c r="C145" s="115"/>
      <c r="D145" s="115"/>
      <c r="E145" s="115"/>
      <c r="F145" s="115"/>
      <c r="G145" s="115"/>
      <c r="H145" s="115"/>
      <c r="I145" s="115"/>
      <c r="J145" s="115"/>
    </row>
    <row r="146" spans="1:10" ht="12.75">
      <c r="A146" s="16"/>
      <c r="B146" s="120"/>
      <c r="C146" s="115"/>
      <c r="D146" s="115"/>
      <c r="E146" s="115"/>
      <c r="F146" s="115"/>
      <c r="G146" s="115"/>
      <c r="H146" s="115"/>
      <c r="I146" s="115"/>
      <c r="J146" s="115"/>
    </row>
    <row r="147" spans="1:10" ht="12.75">
      <c r="A147" s="16"/>
      <c r="B147" s="121" t="s">
        <v>224</v>
      </c>
      <c r="C147" s="115"/>
      <c r="D147" s="115"/>
      <c r="E147" s="115"/>
      <c r="F147" s="115"/>
      <c r="G147" s="115"/>
      <c r="H147" s="115"/>
      <c r="I147" s="115"/>
      <c r="J147" s="115"/>
    </row>
    <row r="148" spans="1:10" ht="12.75">
      <c r="A148" s="16"/>
      <c r="B148" s="120"/>
      <c r="C148" s="115"/>
      <c r="D148" s="115"/>
      <c r="E148" s="115"/>
      <c r="F148" s="115"/>
      <c r="G148" s="115"/>
      <c r="H148" s="115"/>
      <c r="I148" s="115"/>
      <c r="J148" s="115"/>
    </row>
    <row r="149" spans="1:10" ht="12.75">
      <c r="A149" s="16"/>
      <c r="B149" s="120" t="s">
        <v>232</v>
      </c>
      <c r="C149" s="115"/>
      <c r="D149" s="115"/>
      <c r="E149" s="115"/>
      <c r="F149" s="115"/>
      <c r="G149" s="115"/>
      <c r="H149" s="115"/>
      <c r="I149" s="115"/>
      <c r="J149" s="115"/>
    </row>
    <row r="150" spans="1:10" ht="12.75">
      <c r="A150" s="16"/>
      <c r="B150" s="120" t="s">
        <v>225</v>
      </c>
      <c r="C150" s="115"/>
      <c r="D150" s="115"/>
      <c r="E150" s="115"/>
      <c r="F150" s="115"/>
      <c r="G150" s="115"/>
      <c r="H150" s="115"/>
      <c r="I150" s="115"/>
      <c r="J150" s="115"/>
    </row>
    <row r="151" spans="1:10" ht="12.75">
      <c r="A151" s="16"/>
      <c r="B151" s="115"/>
      <c r="C151" s="115"/>
      <c r="D151" s="115"/>
      <c r="E151" s="115"/>
      <c r="F151" s="115"/>
      <c r="G151" s="115"/>
      <c r="H151" s="115"/>
      <c r="I151" s="115"/>
      <c r="J151" s="115"/>
    </row>
    <row r="152" spans="1:10" ht="12.75">
      <c r="A152" s="16" t="s">
        <v>129</v>
      </c>
      <c r="B152" s="120" t="s">
        <v>191</v>
      </c>
      <c r="C152" s="115"/>
      <c r="D152" s="115"/>
      <c r="E152" s="115"/>
      <c r="F152" s="115"/>
      <c r="G152" s="115"/>
      <c r="H152" s="115"/>
      <c r="I152" s="115"/>
      <c r="J152" s="115"/>
    </row>
    <row r="153" spans="2:10" ht="12.75">
      <c r="B153" s="120" t="s">
        <v>229</v>
      </c>
      <c r="C153" s="115"/>
      <c r="D153" s="115"/>
      <c r="E153" s="115"/>
      <c r="F153" s="115"/>
      <c r="G153" s="115"/>
      <c r="H153" s="115"/>
      <c r="I153" s="115"/>
      <c r="J153" s="115"/>
    </row>
    <row r="155" spans="1:2" ht="12.75">
      <c r="A155" s="16" t="s">
        <v>130</v>
      </c>
      <c r="B155" s="13" t="s">
        <v>131</v>
      </c>
    </row>
    <row r="157" spans="1:2" ht="12.75">
      <c r="A157" s="16" t="s">
        <v>132</v>
      </c>
      <c r="B157" s="93" t="s">
        <v>206</v>
      </c>
    </row>
    <row r="158" spans="1:10" ht="12.75">
      <c r="A158" s="16"/>
      <c r="B158" s="122" t="s">
        <v>210</v>
      </c>
      <c r="C158"/>
      <c r="D158"/>
      <c r="E158"/>
      <c r="F158"/>
      <c r="G158"/>
      <c r="H158"/>
      <c r="I158"/>
      <c r="J158"/>
    </row>
    <row r="159" spans="1:10" ht="12.75">
      <c r="A159" s="16"/>
      <c r="B159" s="122"/>
      <c r="C159"/>
      <c r="D159"/>
      <c r="E159"/>
      <c r="F159"/>
      <c r="G159"/>
      <c r="H159"/>
      <c r="I159"/>
      <c r="J159"/>
    </row>
    <row r="160" spans="1:10" ht="12.75">
      <c r="A160" s="16"/>
      <c r="B160" s="122" t="s">
        <v>211</v>
      </c>
      <c r="C160"/>
      <c r="D160"/>
      <c r="E160"/>
      <c r="F160"/>
      <c r="G160"/>
      <c r="H160"/>
      <c r="I160"/>
      <c r="J160"/>
    </row>
    <row r="161" spans="1:10" ht="12.75">
      <c r="A161" s="16"/>
      <c r="B161" s="122" t="s">
        <v>212</v>
      </c>
      <c r="C161"/>
      <c r="D161"/>
      <c r="E161"/>
      <c r="F161"/>
      <c r="G161"/>
      <c r="H161"/>
      <c r="I161"/>
      <c r="J161"/>
    </row>
    <row r="162" spans="1:10" ht="12.75">
      <c r="A162" s="16"/>
      <c r="B162" s="122" t="s">
        <v>213</v>
      </c>
      <c r="C162"/>
      <c r="D162"/>
      <c r="E162"/>
      <c r="F162"/>
      <c r="G162"/>
      <c r="H162"/>
      <c r="I162"/>
      <c r="J162"/>
    </row>
    <row r="163" spans="1:10" ht="12.75">
      <c r="A163" s="16"/>
      <c r="B163" s="122" t="s">
        <v>214</v>
      </c>
      <c r="C163"/>
      <c r="D163"/>
      <c r="E163"/>
      <c r="F163"/>
      <c r="G163"/>
      <c r="H163"/>
      <c r="I163"/>
      <c r="J163"/>
    </row>
    <row r="164" spans="1:10" ht="12.75">
      <c r="A164" s="16"/>
      <c r="B164" s="122"/>
      <c r="C164"/>
      <c r="D164"/>
      <c r="E164"/>
      <c r="F164"/>
      <c r="G164"/>
      <c r="H164"/>
      <c r="I164"/>
      <c r="J164"/>
    </row>
    <row r="165" spans="1:10" ht="12.75">
      <c r="A165" s="16"/>
      <c r="B165" s="122" t="s">
        <v>233</v>
      </c>
      <c r="C165"/>
      <c r="D165"/>
      <c r="E165"/>
      <c r="F165"/>
      <c r="G165"/>
      <c r="H165"/>
      <c r="I165"/>
      <c r="J165"/>
    </row>
    <row r="166" spans="1:10" ht="12.75">
      <c r="A166" s="16"/>
      <c r="B166"/>
      <c r="C166"/>
      <c r="D166"/>
      <c r="E166"/>
      <c r="F166"/>
      <c r="G166"/>
      <c r="H166"/>
      <c r="I166"/>
      <c r="J166"/>
    </row>
    <row r="167" spans="1:10" ht="12.75">
      <c r="A167" s="16"/>
      <c r="B167" s="122" t="s">
        <v>234</v>
      </c>
      <c r="C167"/>
      <c r="D167"/>
      <c r="E167"/>
      <c r="F167"/>
      <c r="G167"/>
      <c r="H167"/>
      <c r="I167"/>
      <c r="J167"/>
    </row>
    <row r="168" spans="1:10" ht="12.75">
      <c r="A168" s="16"/>
      <c r="B168" s="123" t="s">
        <v>207</v>
      </c>
      <c r="C168"/>
      <c r="D168"/>
      <c r="E168"/>
      <c r="F168"/>
      <c r="G168"/>
      <c r="H168"/>
      <c r="I168"/>
      <c r="J168"/>
    </row>
    <row r="169" spans="1:10" ht="12.75">
      <c r="A169" s="16"/>
      <c r="B169" s="123"/>
      <c r="C169"/>
      <c r="D169"/>
      <c r="E169"/>
      <c r="F169"/>
      <c r="G169"/>
      <c r="H169"/>
      <c r="I169"/>
      <c r="J169"/>
    </row>
    <row r="170" spans="1:10" ht="12.75">
      <c r="A170" s="16"/>
      <c r="B170" s="123" t="s">
        <v>208</v>
      </c>
      <c r="C170"/>
      <c r="D170"/>
      <c r="E170"/>
      <c r="F170"/>
      <c r="G170"/>
      <c r="H170"/>
      <c r="I170"/>
      <c r="J170"/>
    </row>
    <row r="171" spans="1:10" ht="12.75">
      <c r="A171" s="16"/>
      <c r="B171" s="123"/>
      <c r="C171"/>
      <c r="D171"/>
      <c r="E171"/>
      <c r="F171"/>
      <c r="G171"/>
      <c r="H171"/>
      <c r="I171"/>
      <c r="J171"/>
    </row>
    <row r="172" spans="1:10" ht="12.75">
      <c r="A172" s="16"/>
      <c r="B172" s="122" t="s">
        <v>235</v>
      </c>
      <c r="C172"/>
      <c r="D172"/>
      <c r="E172"/>
      <c r="F172"/>
      <c r="G172"/>
      <c r="H172"/>
      <c r="I172"/>
      <c r="J172"/>
    </row>
    <row r="173" spans="1:10" ht="12.75">
      <c r="A173" s="16"/>
      <c r="B173" s="122" t="s">
        <v>209</v>
      </c>
      <c r="C173"/>
      <c r="D173"/>
      <c r="E173"/>
      <c r="F173"/>
      <c r="G173"/>
      <c r="H173"/>
      <c r="I173"/>
      <c r="J173"/>
    </row>
    <row r="174" spans="1:10" ht="12.75">
      <c r="A174" s="16"/>
      <c r="B174" s="123"/>
      <c r="C174"/>
      <c r="D174"/>
      <c r="E174"/>
      <c r="F174"/>
      <c r="G174"/>
      <c r="H174"/>
      <c r="I174"/>
      <c r="J174"/>
    </row>
    <row r="175" spans="1:10" ht="12.75">
      <c r="A175" s="16"/>
      <c r="B175" s="122" t="s">
        <v>236</v>
      </c>
      <c r="C175"/>
      <c r="D175"/>
      <c r="E175"/>
      <c r="F175"/>
      <c r="G175"/>
      <c r="H175"/>
      <c r="I175"/>
      <c r="J175"/>
    </row>
    <row r="176" spans="1:10" ht="12.75">
      <c r="A176" s="16"/>
      <c r="B176" s="122" t="s">
        <v>215</v>
      </c>
      <c r="C176"/>
      <c r="D176"/>
      <c r="E176"/>
      <c r="F176"/>
      <c r="G176"/>
      <c r="H176"/>
      <c r="I176"/>
      <c r="J176"/>
    </row>
    <row r="177" spans="1:10" ht="12.75">
      <c r="A177" s="16"/>
      <c r="B177" s="123"/>
      <c r="C177"/>
      <c r="D177"/>
      <c r="E177"/>
      <c r="F177"/>
      <c r="G177"/>
      <c r="H177"/>
      <c r="I177"/>
      <c r="J177"/>
    </row>
    <row r="178" spans="1:10" ht="12.75">
      <c r="A178" s="16"/>
      <c r="B178" s="122" t="s">
        <v>217</v>
      </c>
      <c r="C178"/>
      <c r="D178"/>
      <c r="E178"/>
      <c r="F178"/>
      <c r="G178"/>
      <c r="H178"/>
      <c r="I178"/>
      <c r="J178"/>
    </row>
    <row r="179" spans="1:10" ht="12.75">
      <c r="A179" s="16"/>
      <c r="B179" s="122" t="s">
        <v>216</v>
      </c>
      <c r="C179"/>
      <c r="D179"/>
      <c r="E179"/>
      <c r="F179"/>
      <c r="G179"/>
      <c r="H179"/>
      <c r="I179"/>
      <c r="J179"/>
    </row>
    <row r="180" spans="1:10" ht="12.75">
      <c r="A180" s="16"/>
      <c r="B180" s="122"/>
      <c r="C180"/>
      <c r="D180"/>
      <c r="E180"/>
      <c r="F180"/>
      <c r="G180"/>
      <c r="H180"/>
      <c r="I180"/>
      <c r="J180"/>
    </row>
    <row r="181" spans="1:2" ht="12.75">
      <c r="A181" s="16" t="s">
        <v>226</v>
      </c>
      <c r="B181" s="13" t="s">
        <v>218</v>
      </c>
    </row>
    <row r="182" ht="12.75">
      <c r="B182" s="16" t="s">
        <v>227</v>
      </c>
    </row>
    <row r="183" ht="12.75">
      <c r="B183" s="93" t="s">
        <v>228</v>
      </c>
    </row>
    <row r="184" spans="1:10" ht="12.75">
      <c r="A184" s="16"/>
      <c r="B184" s="122"/>
      <c r="C184"/>
      <c r="D184"/>
      <c r="E184"/>
      <c r="F184"/>
      <c r="G184"/>
      <c r="H184"/>
      <c r="I184"/>
      <c r="J184"/>
    </row>
    <row r="185" spans="1:2" ht="12.75">
      <c r="A185" s="16"/>
      <c r="B185" s="16"/>
    </row>
    <row r="187" ht="12.75">
      <c r="A187" s="3"/>
    </row>
    <row r="193" ht="12.75">
      <c r="A193" s="16"/>
    </row>
    <row r="194" ht="10.5" customHeight="1"/>
    <row r="196" ht="12.75">
      <c r="A196" s="16"/>
    </row>
  </sheetData>
  <printOptions/>
  <pageMargins left="0.75" right="0.42" top="0.58" bottom="0.5" header="0.5" footer="0.38"/>
  <pageSetup horizontalDpi="300" verticalDpi="300" orientation="portrait" paperSize="9" r:id="rId1"/>
  <rowBreaks count="2" manualBreakCount="2">
    <brk id="60" max="255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Paramount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Paramount Corporation Berhad</dc:creator>
  <cp:keywords/>
  <dc:description/>
  <cp:lastModifiedBy>Foong Poh Seng</cp:lastModifiedBy>
  <cp:lastPrinted>2001-02-23T09:56:05Z</cp:lastPrinted>
  <dcterms:created xsi:type="dcterms:W3CDTF">1999-05-24T04:23:25Z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